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10 commerc transfo\"/>
    </mc:Choice>
  </mc:AlternateContent>
  <xr:revisionPtr revIDLastSave="0" documentId="13_ncr:1_{BD5A792F-3ADC-4A57-9626-01D94F037708}" xr6:coauthVersionLast="47" xr6:coauthVersionMax="47" xr10:uidLastSave="{00000000-0000-0000-0000-000000000000}"/>
  <workbookProtection workbookAlgorithmName="SHA-512" workbookHashValue="AMuZ6DHipN3BbJtiuY6erVrs4P4ncZjpifA2klOUykabL5VON88icav43Z36NunVrFUCeqhhYeoh1lrjl8y4lA==" workbookSaltValue="FtRGXUmHyNhiRmM/ip2XvQ==" workbookSpinCount="100000" lockStructure="1"/>
  <bookViews>
    <workbookView xWindow="-25320" yWindow="1305" windowWidth="25440" windowHeight="1599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1" r:id="rId5"/>
    <sheet name="4-Devis comparatifs" sheetId="14" r:id="rId6"/>
    <sheet name="5-Emprunts" sheetId="23" r:id="rId7"/>
    <sheet name="6-Productions &amp; Prévisionnels" sheetId="16" r:id="rId8"/>
    <sheet name="7-Plan d'entreprise" sheetId="22" r:id="rId9"/>
    <sheet name="8-Critères de sélection" sheetId="13" r:id="rId10"/>
  </sheets>
  <externalReferences>
    <externalReference r:id="rId11"/>
  </externalReferences>
  <definedNames>
    <definedName name="_Hlk99986106" localSheetId="1">'Mode d''emploi'!$C$14</definedName>
    <definedName name="annéeN">'[1]Infos demandeur'!$D$5</definedName>
    <definedName name="N">'6-Productions &amp; Prévisionnels'!$I$5</definedName>
    <definedName name="Nmoins1">'1-Infos demandeur'!$D$5</definedName>
    <definedName name="Nmoins2">'1-Infos demandeur'!$C$5</definedName>
    <definedName name="Nmoins3">'1-Infos demandeur'!$B$5</definedName>
    <definedName name="Nplus1">'6-Productions &amp; Prévisionnels'!$J$5</definedName>
    <definedName name="Nplus2">'6-Productions &amp; Prévisionnels'!$K$5</definedName>
    <definedName name="Nplus3">'6-Productions &amp; Prévisionnels'!#REF!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6" l="1"/>
  <c r="H69" i="16"/>
  <c r="I69" i="16"/>
  <c r="J69" i="16"/>
  <c r="K69" i="16"/>
  <c r="F69" i="16"/>
  <c r="G70" i="16" s="1"/>
  <c r="K66" i="16"/>
  <c r="G66" i="16"/>
  <c r="H66" i="16"/>
  <c r="I66" i="16"/>
  <c r="J66" i="16"/>
  <c r="F66" i="16"/>
  <c r="G67" i="16" s="1"/>
  <c r="F68" i="16" s="1"/>
  <c r="F48" i="21"/>
  <c r="S9" i="21"/>
  <c r="T9" i="21"/>
  <c r="S10" i="21"/>
  <c r="T10" i="21"/>
  <c r="S11" i="21"/>
  <c r="T11" i="21"/>
  <c r="S12" i="21"/>
  <c r="T12" i="21"/>
  <c r="S13" i="21"/>
  <c r="T13" i="21"/>
  <c r="S14" i="21"/>
  <c r="T14" i="21"/>
  <c r="S15" i="21"/>
  <c r="T15" i="21"/>
  <c r="S16" i="21"/>
  <c r="T16" i="21"/>
  <c r="S17" i="21"/>
  <c r="T17" i="21"/>
  <c r="S18" i="21"/>
  <c r="T18" i="21"/>
  <c r="S19" i="21"/>
  <c r="T19" i="21"/>
  <c r="S20" i="21"/>
  <c r="T20" i="21"/>
  <c r="S21" i="21"/>
  <c r="T21" i="21"/>
  <c r="S22" i="21"/>
  <c r="T22" i="21"/>
  <c r="S23" i="21"/>
  <c r="T23" i="21"/>
  <c r="S24" i="21"/>
  <c r="T24" i="21"/>
  <c r="S25" i="21"/>
  <c r="T25" i="21"/>
  <c r="S26" i="21"/>
  <c r="T26" i="21"/>
  <c r="S27" i="21"/>
  <c r="T27" i="21"/>
  <c r="S28" i="21"/>
  <c r="T28" i="21"/>
  <c r="S29" i="21"/>
  <c r="T29" i="21"/>
  <c r="S30" i="21"/>
  <c r="T30" i="21"/>
  <c r="S31" i="21"/>
  <c r="T31" i="21"/>
  <c r="S32" i="21"/>
  <c r="T32" i="21"/>
  <c r="S33" i="21"/>
  <c r="T33" i="21"/>
  <c r="S34" i="21"/>
  <c r="T34" i="21"/>
  <c r="S35" i="21"/>
  <c r="T35" i="21"/>
  <c r="S36" i="21"/>
  <c r="T36" i="21"/>
  <c r="S37" i="21"/>
  <c r="T37" i="21"/>
  <c r="S38" i="21"/>
  <c r="T38" i="21"/>
  <c r="S39" i="21"/>
  <c r="T39" i="21"/>
  <c r="S40" i="21"/>
  <c r="T40" i="21"/>
  <c r="S41" i="21"/>
  <c r="T41" i="21"/>
  <c r="S42" i="21"/>
  <c r="T42" i="21"/>
  <c r="S43" i="21"/>
  <c r="T43" i="21"/>
  <c r="S44" i="21"/>
  <c r="T44" i="21"/>
  <c r="S45" i="21"/>
  <c r="T45" i="21"/>
  <c r="S46" i="21"/>
  <c r="T46" i="21"/>
  <c r="S47" i="21"/>
  <c r="T47" i="21"/>
  <c r="T8" i="21"/>
  <c r="S8" i="21"/>
  <c r="D112" i="17"/>
  <c r="C112" i="17"/>
  <c r="B112" i="17"/>
  <c r="D103" i="17"/>
  <c r="C103" i="17"/>
  <c r="B103" i="17"/>
  <c r="D95" i="17"/>
  <c r="C95" i="17"/>
  <c r="B95" i="17"/>
  <c r="D65" i="17"/>
  <c r="C65" i="17"/>
  <c r="B65" i="17"/>
  <c r="D56" i="17"/>
  <c r="C56" i="17"/>
  <c r="B56" i="17"/>
  <c r="D48" i="17"/>
  <c r="C48" i="17"/>
  <c r="B48" i="17"/>
  <c r="F71" i="16" l="1"/>
  <c r="C110" i="17"/>
  <c r="C117" i="17" s="1"/>
  <c r="C120" i="17" s="1"/>
  <c r="C123" i="17" s="1"/>
  <c r="C124" i="17" s="1"/>
  <c r="C126" i="17" s="1"/>
  <c r="D110" i="17"/>
  <c r="D117" i="17" s="1"/>
  <c r="D120" i="17" s="1"/>
  <c r="D123" i="17" s="1"/>
  <c r="D124" i="17" s="1"/>
  <c r="D126" i="17" s="1"/>
  <c r="C63" i="17"/>
  <c r="C70" i="17" s="1"/>
  <c r="C73" i="17" s="1"/>
  <c r="C76" i="17" s="1"/>
  <c r="C77" i="17" s="1"/>
  <c r="C79" i="17" s="1"/>
  <c r="B110" i="17"/>
  <c r="B117" i="17" s="1"/>
  <c r="B120" i="17" s="1"/>
  <c r="B123" i="17" s="1"/>
  <c r="B124" i="17" s="1"/>
  <c r="B126" i="17" s="1"/>
  <c r="B127" i="17" s="1"/>
  <c r="C127" i="17" s="1"/>
  <c r="D127" i="17" s="1"/>
  <c r="B63" i="17"/>
  <c r="B70" i="17" s="1"/>
  <c r="B73" i="17" s="1"/>
  <c r="B76" i="17" s="1"/>
  <c r="B77" i="17" s="1"/>
  <c r="B79" i="17" s="1"/>
  <c r="B80" i="17" s="1"/>
  <c r="D63" i="17"/>
  <c r="D70" i="17" s="1"/>
  <c r="D73" i="17" s="1"/>
  <c r="D76" i="17" s="1"/>
  <c r="D77" i="17" s="1"/>
  <c r="D79" i="17" s="1"/>
  <c r="C80" i="17" l="1"/>
  <c r="D80" i="17" s="1"/>
  <c r="B59" i="22" l="1"/>
  <c r="C59" i="22"/>
  <c r="D59" i="22"/>
  <c r="D70" i="22" l="1"/>
  <c r="C70" i="22"/>
  <c r="B70" i="22"/>
  <c r="C23" i="22"/>
  <c r="D23" i="22"/>
  <c r="B23" i="22"/>
  <c r="H48" i="21" l="1"/>
  <c r="I33" i="16" l="1"/>
  <c r="E33" i="16"/>
  <c r="F33" i="16" s="1"/>
  <c r="J33" i="16" l="1"/>
  <c r="C39" i="22"/>
  <c r="D39" i="22"/>
  <c r="B39" i="22"/>
  <c r="D13" i="22"/>
  <c r="C13" i="22"/>
  <c r="B13" i="22"/>
  <c r="E24" i="17" l="1"/>
  <c r="E23" i="17"/>
  <c r="E9" i="8"/>
  <c r="E22" i="17"/>
  <c r="E11" i="8"/>
  <c r="B22" i="8" l="1"/>
  <c r="B9" i="14"/>
  <c r="D9" i="14"/>
  <c r="B10" i="14"/>
  <c r="D10" i="14"/>
  <c r="B11" i="14"/>
  <c r="D11" i="14"/>
  <c r="B12" i="14"/>
  <c r="D12" i="14"/>
  <c r="B13" i="14"/>
  <c r="D13" i="14"/>
  <c r="B14" i="14"/>
  <c r="D14" i="14"/>
  <c r="B15" i="14"/>
  <c r="D15" i="14"/>
  <c r="B16" i="14"/>
  <c r="D16" i="14"/>
  <c r="B17" i="14"/>
  <c r="D17" i="14"/>
  <c r="B18" i="14"/>
  <c r="D18" i="14"/>
  <c r="B19" i="14"/>
  <c r="D19" i="14"/>
  <c r="B20" i="14"/>
  <c r="D20" i="14"/>
  <c r="B21" i="14"/>
  <c r="D21" i="14"/>
  <c r="B22" i="14"/>
  <c r="D22" i="14"/>
  <c r="B23" i="14"/>
  <c r="D23" i="14"/>
  <c r="B24" i="14"/>
  <c r="D24" i="14"/>
  <c r="B25" i="14"/>
  <c r="D25" i="14"/>
  <c r="B26" i="14"/>
  <c r="D26" i="14"/>
  <c r="B27" i="14"/>
  <c r="D27" i="14"/>
  <c r="B28" i="14"/>
  <c r="D28" i="14"/>
  <c r="B29" i="14"/>
  <c r="D29" i="14"/>
  <c r="B30" i="14"/>
  <c r="D30" i="14"/>
  <c r="B31" i="14"/>
  <c r="D31" i="14"/>
  <c r="B32" i="14"/>
  <c r="D32" i="14"/>
  <c r="B33" i="14"/>
  <c r="D33" i="14"/>
  <c r="B34" i="14"/>
  <c r="D34" i="14"/>
  <c r="B35" i="14"/>
  <c r="D35" i="14"/>
  <c r="B36" i="14"/>
  <c r="D36" i="14"/>
  <c r="B37" i="14"/>
  <c r="D37" i="14"/>
  <c r="B38" i="14"/>
  <c r="D38" i="14"/>
  <c r="B39" i="14"/>
  <c r="D39" i="14"/>
  <c r="B40" i="14"/>
  <c r="D40" i="14"/>
  <c r="B41" i="14"/>
  <c r="D41" i="14"/>
  <c r="B42" i="14"/>
  <c r="D42" i="14"/>
  <c r="B43" i="14"/>
  <c r="D43" i="14"/>
  <c r="B44" i="14"/>
  <c r="D44" i="14"/>
  <c r="B45" i="14"/>
  <c r="D45" i="14"/>
  <c r="B46" i="14"/>
  <c r="D46" i="14"/>
  <c r="B8" i="14"/>
  <c r="D8" i="14"/>
  <c r="B7" i="14"/>
  <c r="D7" i="14"/>
  <c r="B16" i="8"/>
  <c r="E12" i="14" l="1"/>
  <c r="E20" i="14"/>
  <c r="E28" i="14"/>
  <c r="E36" i="14"/>
  <c r="E44" i="14"/>
  <c r="E13" i="14"/>
  <c r="E21" i="14"/>
  <c r="E29" i="14"/>
  <c r="E37" i="14"/>
  <c r="E45" i="14"/>
  <c r="E22" i="14"/>
  <c r="E30" i="14"/>
  <c r="E38" i="14"/>
  <c r="E31" i="14"/>
  <c r="E25" i="14"/>
  <c r="E18" i="14"/>
  <c r="E27" i="14"/>
  <c r="E14" i="14"/>
  <c r="E46" i="14"/>
  <c r="E7" i="14"/>
  <c r="E17" i="14"/>
  <c r="E34" i="14"/>
  <c r="E11" i="14"/>
  <c r="E35" i="14"/>
  <c r="E6" i="14"/>
  <c r="E15" i="14"/>
  <c r="E23" i="14"/>
  <c r="E39" i="14"/>
  <c r="E33" i="14"/>
  <c r="E10" i="14"/>
  <c r="E42" i="14"/>
  <c r="E19" i="14"/>
  <c r="E43" i="14"/>
  <c r="E8" i="14"/>
  <c r="E16" i="14"/>
  <c r="E24" i="14"/>
  <c r="E32" i="14"/>
  <c r="E40" i="14"/>
  <c r="E9" i="14"/>
  <c r="E41" i="14"/>
  <c r="E26" i="14"/>
  <c r="A4" i="14"/>
  <c r="I10" i="16"/>
  <c r="J10" i="16"/>
  <c r="K10" i="16"/>
  <c r="F9" i="16"/>
  <c r="G9" i="16"/>
  <c r="H9" i="16"/>
  <c r="G8" i="16"/>
  <c r="H8" i="16"/>
  <c r="F8" i="16"/>
  <c r="B32" i="22"/>
  <c r="K6" i="14" l="1"/>
  <c r="H6" i="14"/>
  <c r="G10" i="16"/>
  <c r="F10" i="16"/>
  <c r="H10" i="16"/>
  <c r="C8" i="13" s="1"/>
  <c r="D79" i="22"/>
  <c r="C79" i="22"/>
  <c r="B79" i="22"/>
  <c r="D62" i="22"/>
  <c r="C62" i="22"/>
  <c r="B62" i="22"/>
  <c r="B15" i="22"/>
  <c r="B30" i="22" s="1"/>
  <c r="D12" i="22"/>
  <c r="C12" i="22"/>
  <c r="B12" i="22"/>
  <c r="B8" i="13" l="1"/>
  <c r="D77" i="22"/>
  <c r="B77" i="22"/>
  <c r="B84" i="22" s="1"/>
  <c r="B87" i="22" s="1"/>
  <c r="B90" i="22" s="1"/>
  <c r="B91" i="22" s="1"/>
  <c r="B93" i="22" s="1"/>
  <c r="B94" i="22" s="1"/>
  <c r="C77" i="22"/>
  <c r="C84" i="22" s="1"/>
  <c r="C87" i="22" s="1"/>
  <c r="C90" i="22" s="1"/>
  <c r="C91" i="22" s="1"/>
  <c r="C93" i="22" s="1"/>
  <c r="H5" i="16"/>
  <c r="G5" i="16"/>
  <c r="F5" i="16"/>
  <c r="D84" i="22" l="1"/>
  <c r="D87" i="22" s="1"/>
  <c r="D90" i="22" s="1"/>
  <c r="D91" i="22" s="1"/>
  <c r="D93" i="22" s="1"/>
  <c r="C94" i="22"/>
  <c r="D94" i="22" l="1"/>
  <c r="D16" i="8"/>
  <c r="D32" i="22"/>
  <c r="C32" i="22"/>
  <c r="D15" i="22"/>
  <c r="C15" i="22"/>
  <c r="C30" i="22" l="1"/>
  <c r="C37" i="22" s="1"/>
  <c r="C40" i="22" s="1"/>
  <c r="C43" i="22" s="1"/>
  <c r="C44" i="22" s="1"/>
  <c r="D30" i="22"/>
  <c r="D37" i="22" s="1"/>
  <c r="D40" i="22" s="1"/>
  <c r="D43" i="22" s="1"/>
  <c r="D44" i="22" s="1"/>
  <c r="B37" i="22" l="1"/>
  <c r="B40" i="22" s="1"/>
  <c r="B43" i="22" s="1"/>
  <c r="B44" i="22" s="1"/>
  <c r="B46" i="22" s="1"/>
  <c r="B47" i="22" s="1"/>
  <c r="C46" i="22"/>
  <c r="D46" i="22"/>
  <c r="C47" i="22" l="1"/>
  <c r="D47" i="22" s="1"/>
  <c r="C2" i="21" l="1"/>
  <c r="C1" i="21"/>
  <c r="B2" i="17" l="1"/>
  <c r="B1" i="17"/>
  <c r="D2" i="14" l="1"/>
  <c r="E2" i="16"/>
  <c r="E1" i="16"/>
  <c r="B2" i="13"/>
  <c r="B1" i="13"/>
  <c r="D1" i="14" l="1"/>
  <c r="C16" i="8" l="1"/>
</calcChain>
</file>

<file path=xl/sharedStrings.xml><?xml version="1.0" encoding="utf-8"?>
<sst xmlns="http://schemas.openxmlformats.org/spreadsheetml/2006/main" count="663" uniqueCount="368">
  <si>
    <t>Impots (€)</t>
  </si>
  <si>
    <t>Total Bilan (€)</t>
  </si>
  <si>
    <t>Chiffre d'Affaires (€)</t>
  </si>
  <si>
    <t>Valeur ajoutée (€)</t>
  </si>
  <si>
    <t>Dotations aux amortissements (€)</t>
  </si>
  <si>
    <t>Résultat Net (€)</t>
  </si>
  <si>
    <t>Nombre d'emplois salariés (ETP)</t>
  </si>
  <si>
    <t>Nombre d'emplois non salariés (ETP)</t>
  </si>
  <si>
    <t>tonnes</t>
  </si>
  <si>
    <t>prix de vente moyen / kg</t>
  </si>
  <si>
    <t>Production moyenne sur les 3 dernières années</t>
  </si>
  <si>
    <t>TOTAL (tonnes)</t>
  </si>
  <si>
    <t xml:space="preserve">N° </t>
  </si>
  <si>
    <t>INTITULE/DESCRIPTIF DE LA DEPENSE PREVISIONNELLE</t>
  </si>
  <si>
    <t>FOURNISSEUR</t>
  </si>
  <si>
    <t>Valeur totale de la production (€)</t>
  </si>
  <si>
    <t>Augmentation prévisionnelle de production à l'horizon N+3 par rapport à la moyenne des 3 dernières années (tonnes)</t>
  </si>
  <si>
    <t>Augmentation prévisionnelle de valeur totale de la production à l'horizon N+3 par rapport à la moyenne des 3 dernières années (€)</t>
  </si>
  <si>
    <t>Valeur moyenne de la production sur les 3 dernières années</t>
  </si>
  <si>
    <t>L'opération permet d'améliorer significativement les conditions de travail (santé, sécurité, bien-être)</t>
  </si>
  <si>
    <t>Oui / Non ?</t>
  </si>
  <si>
    <t>Nombre prévisionnel d'emplois créés à l'horizon N+3 grâce à ce projet, par rapport à l'effectif moyen sur les 3 dernières années</t>
  </si>
  <si>
    <t>Critères de sélection</t>
  </si>
  <si>
    <t>Demandeur</t>
  </si>
  <si>
    <t>VOLUMES ANNUELS</t>
  </si>
  <si>
    <t>Projet (rappeler l'intitulé saisi dans SYNERGIE)</t>
  </si>
  <si>
    <t>Projet</t>
  </si>
  <si>
    <t>DONNEES FINANCIERES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</si>
  <si>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</si>
  <si>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</si>
  <si>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</si>
  <si>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</si>
  <si>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</si>
  <si>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</si>
  <si>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</si>
  <si>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</si>
  <si>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</si>
  <si>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</si>
  <si>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</si>
  <si>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</si>
  <si>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</si>
  <si>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</si>
  <si>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</si>
  <si>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</si>
  <si>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</si>
  <si>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</si>
  <si>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</si>
  <si>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</si>
  <si>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</si>
  <si>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</si>
  <si>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</si>
  <si>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</si>
  <si>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</si>
  <si>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</si>
  <si>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</si>
  <si>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</si>
  <si>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</si>
  <si>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</si>
  <si>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</si>
  <si>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>Précisez</t>
  </si>
  <si>
    <t>Montant emprunté</t>
  </si>
  <si>
    <t>Durée du crédit (mois)</t>
  </si>
  <si>
    <t>Taux du crédit</t>
  </si>
  <si>
    <t>Date prévisionnelle déblocage</t>
  </si>
  <si>
    <r>
      <t>Dépenses d'investissement et de services</t>
    </r>
    <r>
      <rPr>
        <sz val="12"/>
        <rFont val="Arial"/>
        <family val="2"/>
      </rPr>
      <t xml:space="preserve"> (sur devis) </t>
    </r>
  </si>
  <si>
    <t xml:space="preserve">Fournisseur </t>
  </si>
  <si>
    <t>Type de poste de dépense</t>
  </si>
  <si>
    <t>PLAN D'ENTREPRISE</t>
  </si>
  <si>
    <t>Liste du matériel / moyens de production</t>
  </si>
  <si>
    <t>Marque propre ?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</si>
  <si>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</si>
  <si>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</si>
  <si>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</si>
  <si>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</si>
  <si>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</si>
  <si>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</si>
  <si>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</si>
  <si>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</si>
  <si>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</si>
  <si>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</si>
  <si>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</si>
  <si>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</si>
  <si>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</si>
  <si>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</si>
  <si>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</si>
  <si>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</si>
  <si>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</si>
  <si>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</si>
  <si>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</si>
  <si>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</si>
  <si>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</si>
  <si>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</si>
  <si>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</si>
  <si>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</si>
  <si>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</si>
  <si>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</si>
  <si>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</si>
  <si>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</si>
  <si>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</si>
  <si>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</si>
  <si>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</si>
  <si>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</si>
  <si>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Exercice N-1 (année de référence)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</si>
  <si>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</si>
  <si>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</si>
  <si>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</si>
  <si>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</si>
  <si>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</si>
  <si>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</si>
  <si>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</si>
  <si>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</si>
  <si>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N+1</t>
  </si>
  <si>
    <t>N+2</t>
  </si>
  <si>
    <t>Année ou Exercice fiscal</t>
  </si>
  <si>
    <t>Année / Exercice fiscal</t>
  </si>
  <si>
    <t>N-3</t>
  </si>
  <si>
    <t>N-2</t>
  </si>
  <si>
    <t>N-1</t>
  </si>
  <si>
    <t>N</t>
  </si>
  <si>
    <t>Précisez l'année / exercice fiscal</t>
  </si>
  <si>
    <t xml:space="preserve">autres </t>
  </si>
  <si>
    <t>Descriptif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</si>
  <si>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</si>
  <si>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</si>
  <si>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</si>
  <si>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</si>
  <si>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</si>
  <si>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</si>
  <si>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</si>
  <si>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Exercice N+1</t>
  </si>
  <si>
    <t>Exercice N+2</t>
  </si>
  <si>
    <t>Adhésion à la marque régionale Sud de France ?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</si>
  <si>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projet)</t>
    </r>
  </si>
  <si>
    <t>Montant HT 
€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</si>
  <si>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</si>
  <si>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</si>
  <si>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</si>
  <si>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</si>
  <si>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</si>
  <si>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</si>
  <si>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</si>
  <si>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</si>
  <si>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Nombre d'emplois non salariés</t>
  </si>
  <si>
    <t xml:space="preserve">              EMPLOIS</t>
  </si>
  <si>
    <t>TOTAL</t>
  </si>
  <si>
    <t>Créations d'emplois (non salariés / salariés)</t>
  </si>
  <si>
    <t>Coût estimatif des investissements</t>
  </si>
  <si>
    <t>Coût estimatif des emplois créés</t>
  </si>
  <si>
    <t>Capacité d'Auto-Financement (€)</t>
  </si>
  <si>
    <t xml:space="preserve">     SITUATION ACTUELLE DE L'ENTREPRISE</t>
  </si>
  <si>
    <t xml:space="preserve">    RESULTATS ECONOMIQUES DES 3 DERNIERS EXERCICES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</si>
  <si>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</si>
  <si>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</si>
  <si>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</si>
  <si>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</si>
  <si>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DEVIS RETENU</t>
  </si>
  <si>
    <t>Le demandeur se situe dans le champ concurrentiel :</t>
  </si>
  <si>
    <t>Le demandeur récupère la TVA :</t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</si>
  <si>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</si>
  <si>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</si>
  <si>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</si>
  <si>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</si>
  <si>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</si>
  <si>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</si>
  <si>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</si>
  <si>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</si>
  <si>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</si>
  <si>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</si>
  <si>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</si>
  <si>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</si>
  <si>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</si>
  <si>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</si>
  <si>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</si>
  <si>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</si>
  <si>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</si>
  <si>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</si>
  <si>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</si>
  <si>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</si>
  <si>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</si>
  <si>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</si>
  <si>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</si>
  <si>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</si>
  <si>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</si>
  <si>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</si>
  <si>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21.1</t>
  </si>
  <si>
    <t>21.2</t>
  </si>
  <si>
    <t>21.3</t>
  </si>
  <si>
    <t>22.1</t>
  </si>
  <si>
    <t>22.2</t>
  </si>
  <si>
    <t>22.3</t>
  </si>
  <si>
    <t>23.1</t>
  </si>
  <si>
    <t>23.2</t>
  </si>
  <si>
    <t>23.3</t>
  </si>
  <si>
    <t>24.1</t>
  </si>
  <si>
    <t>25.1</t>
  </si>
  <si>
    <t>26.1</t>
  </si>
  <si>
    <t>27.1</t>
  </si>
  <si>
    <t>28.1</t>
  </si>
  <si>
    <t>29.1</t>
  </si>
  <si>
    <t>30.1</t>
  </si>
  <si>
    <t>31.1</t>
  </si>
  <si>
    <t>24.2</t>
  </si>
  <si>
    <t>24.3</t>
  </si>
  <si>
    <t>25.2</t>
  </si>
  <si>
    <t>25.3</t>
  </si>
  <si>
    <t>32.1</t>
  </si>
  <si>
    <t>33.1</t>
  </si>
  <si>
    <t>34.1</t>
  </si>
  <si>
    <t>35.1</t>
  </si>
  <si>
    <t>36.1</t>
  </si>
  <si>
    <t>37.1</t>
  </si>
  <si>
    <t>38.1</t>
  </si>
  <si>
    <t>39.1</t>
  </si>
  <si>
    <t>40.1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</si>
  <si>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</si>
  <si>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</si>
  <si>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</si>
  <si>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</si>
  <si>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</si>
  <si>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</si>
  <si>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</si>
  <si>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</si>
  <si>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</si>
  <si>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</si>
  <si>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</si>
  <si>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</si>
  <si>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</si>
  <si>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</si>
  <si>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</si>
  <si>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</si>
  <si>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</si>
  <si>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</si>
  <si>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26.2</t>
  </si>
  <si>
    <t>27.2</t>
  </si>
  <si>
    <t>28.2</t>
  </si>
  <si>
    <t>29.2</t>
  </si>
  <si>
    <t>30.2</t>
  </si>
  <si>
    <t>31.2</t>
  </si>
  <si>
    <t>32.2</t>
  </si>
  <si>
    <t>33.2</t>
  </si>
  <si>
    <t>34.2</t>
  </si>
  <si>
    <t>35.2</t>
  </si>
  <si>
    <t>36.2</t>
  </si>
  <si>
    <t>37.2</t>
  </si>
  <si>
    <t>38.2</t>
  </si>
  <si>
    <t>39.2</t>
  </si>
  <si>
    <t>40.2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</si>
  <si>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</si>
  <si>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</si>
  <si>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</si>
  <si>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</si>
  <si>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</si>
  <si>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</si>
  <si>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</si>
  <si>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</si>
  <si>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</si>
  <si>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</si>
  <si>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</si>
  <si>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</si>
  <si>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</si>
  <si>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</si>
  <si>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</si>
  <si>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</si>
  <si>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t>26.3</t>
  </si>
  <si>
    <t>27.3</t>
  </si>
  <si>
    <t>28.3</t>
  </si>
  <si>
    <t>29.3</t>
  </si>
  <si>
    <t>30.3</t>
  </si>
  <si>
    <t>31.3</t>
  </si>
  <si>
    <t>32.3</t>
  </si>
  <si>
    <t>33.3</t>
  </si>
  <si>
    <t>34.3</t>
  </si>
  <si>
    <t>35.3</t>
  </si>
  <si>
    <t>36.3</t>
  </si>
  <si>
    <t>37.3</t>
  </si>
  <si>
    <t>38.3</t>
  </si>
  <si>
    <t>39.3</t>
  </si>
  <si>
    <t>40.3</t>
  </si>
  <si>
    <t>- Saisir une ligne pour chaque dépense prévisionnelle (une ligne par devis retenu)</t>
  </si>
  <si>
    <t>Le projet contribue à valoriser des produits pêchés (1ère mise en marché), élevés ou cultivés sur le territoire régional</t>
  </si>
  <si>
    <t>Le projet permet l'émergence de nouveaux marchés</t>
  </si>
  <si>
    <t>Le projet comporte une dimension innovante</t>
  </si>
  <si>
    <t>Le projet vise à réduire l'impact de l'activité sur l'environnement</t>
  </si>
  <si>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</si>
  <si>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</si>
  <si>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</si>
  <si>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</si>
  <si>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</si>
  <si>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</si>
  <si>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</si>
  <si>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</si>
  <si>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</si>
  <si>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</si>
  <si>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PRODUIT 11</t>
  </si>
  <si>
    <t>PRODUIT 12</t>
  </si>
  <si>
    <t>PRODUIT 13</t>
  </si>
  <si>
    <t>PRODUIT 14</t>
  </si>
  <si>
    <t>PRODUIT 15</t>
  </si>
  <si>
    <t>% du Chiffre d'affaires correspondant à la vente au détail</t>
  </si>
  <si>
    <t>% du Chiffre d'affaires correspondant à la vente en gros</t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</si>
  <si>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</si>
  <si>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</si>
  <si>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</si>
  <si>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</si>
  <si>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 xml:space="preserve"> &lt; Ces données ont été saisies dans l'onglet 1</t>
  </si>
  <si>
    <t>&lt; l'année ou les dates de début et fin d'exercice ont été saisies dans l'onglet 6</t>
  </si>
  <si>
    <t>Année / exercice fiscal</t>
  </si>
  <si>
    <t>matières premières</t>
  </si>
  <si>
    <t>Nombre de personnes travaillant dans l'entreprise</t>
  </si>
  <si>
    <t>Circuits de commercialisation</t>
  </si>
  <si>
    <t>Type d'activité</t>
  </si>
  <si>
    <t>Liste actuelle des produits de l'entreprise</t>
  </si>
  <si>
    <t xml:space="preserve">              PRODUITS DE L'ENTREPRISE</t>
  </si>
  <si>
    <t>ESPECE 1</t>
  </si>
  <si>
    <t>ESPECE 2</t>
  </si>
  <si>
    <t>ESPECE 3</t>
  </si>
  <si>
    <t>ESPECE 4</t>
  </si>
  <si>
    <t>ESPECE 5</t>
  </si>
  <si>
    <t>ESPECE 6</t>
  </si>
  <si>
    <t>ESPECE 7</t>
  </si>
  <si>
    <t>ESPECE 8</t>
  </si>
  <si>
    <t>ESPECE 9</t>
  </si>
  <si>
    <t>ESPECE 10</t>
  </si>
  <si>
    <t>ESPECE 11</t>
  </si>
  <si>
    <t>ESPECE 12</t>
  </si>
  <si>
    <t>ESPECE 13</t>
  </si>
  <si>
    <t>ESPECE 14</t>
  </si>
  <si>
    <t>ESPECE 15</t>
  </si>
  <si>
    <t>ESPECE 16</t>
  </si>
  <si>
    <t>ESPECE 17</t>
  </si>
  <si>
    <t>ESPECE 18</t>
  </si>
  <si>
    <t>ESPECE 19</t>
  </si>
  <si>
    <t>ESPECE 20</t>
  </si>
  <si>
    <t>précisez l'origine</t>
  </si>
  <si>
    <r>
      <t xml:space="preserve">PRODUITS </t>
    </r>
    <r>
      <rPr>
        <b/>
        <u/>
        <sz val="11"/>
        <color rgb="FFFF0000"/>
        <rFont val="Arial"/>
        <family val="2"/>
      </rPr>
      <t>PECHES OU ELEVES HORS OCCITANIE</t>
    </r>
    <r>
      <rPr>
        <b/>
        <sz val="11"/>
        <rFont val="Arial"/>
        <family val="2"/>
      </rPr>
      <t xml:space="preserve">
(en Tonnes)</t>
    </r>
  </si>
  <si>
    <r>
      <t xml:space="preserve">PRODUITS </t>
    </r>
    <r>
      <rPr>
        <b/>
        <u/>
        <sz val="11"/>
        <color rgb="FFFF0000"/>
        <rFont val="Arial"/>
        <family val="2"/>
      </rPr>
      <t>PECHES OU ELEVES en OCCITANIE</t>
    </r>
    <r>
      <rPr>
        <b/>
        <sz val="11"/>
        <rFont val="Arial"/>
        <family val="2"/>
      </rPr>
      <t xml:space="preserve"> 
(en Tonnes)</t>
    </r>
  </si>
  <si>
    <t xml:space="preserve">              APPROVISIONNEMENT EN PRODUITS DE LA PECHE 
                                      OU DE L'AQUACULTURE</t>
  </si>
  <si>
    <t>Aide aux investissements en faveur de la commercialisation et de la transformation des produits de la pêche et de l’aquaculture</t>
  </si>
  <si>
    <t>% total de "produits de la pêche ou de l'aquaculture" dans les matières premières qui composent le produit</t>
  </si>
  <si>
    <t>Composition détaillée 
du produit fini</t>
  </si>
  <si>
    <t>MONTANT TOTAL à reporter dans SYNERGIE :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</si>
  <si>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
2 devis (le devis retenu + 1 devis comparatif) pour toute dépense comprise entre 3 000 et 10 000 €
3 devis (le devis retenu + 2 devis comparatifs) pour toute dépense supérieure à 10 000 €</t>
    </r>
  </si>
  <si>
    <r>
      <t xml:space="preserve">Montant TVA (€)
</t>
    </r>
    <r>
      <rPr>
        <b/>
        <sz val="8"/>
        <color rgb="FFFF0000"/>
        <rFont val="Arial"/>
        <family val="2"/>
      </rPr>
      <t>Remplir cette colonne uniquement si la TVA est éligible, voir onglet 1 ligne 21</t>
    </r>
  </si>
  <si>
    <t>Nombre d'emplois salariés</t>
  </si>
  <si>
    <t xml:space="preserve">Mode d'emploi : Renseigner les onglets dans l'ordre. Compléter de manière exhaustive uniquement les cellules surlignées en </t>
  </si>
  <si>
    <t xml:space="preserve">&lt; préciser ici l'année ou les dates de début et fin d'exercice (par exemple : 01/07/2020 au 30/06/2021)
⚠ si vous avez initialement déposé un dossier sur la base des anciens formulaires FEAMP : l'année N correspond à l'année de dépôt initial de la demande (exemple : vous avez déposé votre demande d'aide le 15 septembre 2021 sur la base de l'ancien formulaire FEAMP : année N  = 2021)
</t>
  </si>
  <si>
    <t>&lt; compléter ici l'année ou les dates de début et fin d'exercice (par exemple : 01/07/2020 au 30/06/2021)
⚠ si vous avez initialement déposé un dossier sur la base des anciens formulaires FEAMP : l'année N correspond à l'année de dépôt initial de la demande (exemple : vous avez déposé votre demande d'aide le 15 septembre 2021 sur la base de l'ancien formulaire FEAMP : année N  = 2021)</t>
  </si>
  <si>
    <t>Exercice N</t>
  </si>
  <si>
    <t>Oui pour l'entreprise</t>
  </si>
  <si>
    <t>Oui pour les filières régionales pêche ou aquaculture</t>
  </si>
  <si>
    <t>Site internet :</t>
  </si>
  <si>
    <t xml:space="preserve">             AUTRES INFORMATIONS</t>
  </si>
  <si>
    <t>PLAN D'ENTREPRISE DU GROUPE</t>
  </si>
  <si>
    <t>DENOMINATION DU GROUPE</t>
  </si>
  <si>
    <t xml:space="preserve">     SITUATION ACTUELLE DU GROUPE</t>
  </si>
  <si>
    <t>Type d'activité, modes d'élevage</t>
  </si>
  <si>
    <t>Liste des espèces produites et volumes annuels</t>
  </si>
  <si>
    <t>Effectif du groupe</t>
  </si>
  <si>
    <t>Circuits de commercialisation et volumes annuels</t>
  </si>
  <si>
    <t>naissain / œufs / juveniles</t>
  </si>
  <si>
    <t xml:space="preserve">    GRANDES LIGNES DU PROJET DE DEVELOPPEMENT DU GROUPE</t>
  </si>
  <si>
    <t>Objectifs de développement du grouope</t>
  </si>
  <si>
    <t>Positionnement stratégique du groupe à moyen terme</t>
  </si>
  <si>
    <t>Exercice N+3</t>
  </si>
  <si>
    <t>RENSEIGNER LES TABLEAUX CI-DESSOUS UNIQUEMENT SI VOUS APPARTENEZ A UN GROUPE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</si>
  <si>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</si>
  <si>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</si>
  <si>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Version 2 du 06/03/2024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</si>
</sst>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_-* #,##0.0\ _€_-;\-* #,##0.0\ _€_-;_-* &quot;-&quot;??\ _€_-;_-@_-"/>
    <numFmt numFmtId="167" formatCode="_-* #,##0.0\ _€_-;\-* #,##0.0\ _€_-;_-* &quot;-&quot;?\ _€_-;_-@_-"/>
    <numFmt numFmtId="168" formatCode="_-* #,##0\ &quot;€&quot;_-;\-* #,##0\ &quot;€&quot;_-;_-* &quot;-&quot;??\ &quot;€&quot;_-;_-@_-"/>
    <numFmt numFmtId="169" formatCode="#,##0.0_ ;\-#,##0.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i/>
      <sz val="12"/>
      <name val="Arial"/>
      <family val="2"/>
    </font>
    <font>
      <b/>
      <u/>
      <sz val="11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314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4" fontId="5" fillId="0" borderId="1" xfId="2" applyFont="1" applyFill="1" applyBorder="1" applyAlignment="1">
      <alignment horizontal="center" vertical="center" wrapText="1"/>
    </xf>
    <xf numFmtId="44" fontId="7" fillId="0" borderId="0" xfId="0" applyNumberFormat="1" applyFont="1"/>
    <xf numFmtId="0" fontId="13" fillId="0" borderId="0" xfId="0" applyFont="1"/>
    <xf numFmtId="0" fontId="8" fillId="0" borderId="0" xfId="0" applyFont="1" applyBorder="1"/>
    <xf numFmtId="0" fontId="7" fillId="2" borderId="1" xfId="0" applyFont="1" applyFill="1" applyBorder="1"/>
    <xf numFmtId="0" fontId="14" fillId="0" borderId="0" xfId="0" applyFont="1"/>
    <xf numFmtId="0" fontId="16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9" fillId="0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21" fillId="1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13" borderId="1" xfId="0" applyNumberFormat="1" applyFont="1" applyFill="1" applyBorder="1" applyAlignment="1">
      <alignment horizontal="center" vertical="center" wrapText="1"/>
    </xf>
    <xf numFmtId="0" fontId="21" fillId="14" borderId="1" xfId="0" applyFont="1" applyFill="1" applyBorder="1" applyAlignment="1" applyProtection="1">
      <alignment horizontal="left" vertical="center"/>
    </xf>
    <xf numFmtId="0" fontId="6" fillId="14" borderId="1" xfId="0" applyFont="1" applyFill="1" applyBorder="1" applyAlignment="1" applyProtection="1">
      <alignment horizontal="center" vertical="center"/>
    </xf>
    <xf numFmtId="0" fontId="21" fillId="14" borderId="1" xfId="0" applyFont="1" applyFill="1" applyBorder="1" applyAlignment="1" applyProtection="1">
      <alignment horizontal="center" vertical="center"/>
    </xf>
    <xf numFmtId="0" fontId="21" fillId="14" borderId="1" xfId="0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168" fontId="6" fillId="10" borderId="1" xfId="4" applyNumberFormat="1" applyFont="1" applyFill="1" applyBorder="1" applyAlignment="1" applyProtection="1">
      <alignment vertical="center" wrapText="1"/>
    </xf>
    <xf numFmtId="168" fontId="5" fillId="5" borderId="1" xfId="4" quotePrefix="1" applyNumberFormat="1" applyFont="1" applyFill="1" applyBorder="1" applyAlignment="1" applyProtection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26" fillId="2" borderId="1" xfId="1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7" borderId="1" xfId="0" applyFont="1" applyFill="1" applyBorder="1" applyAlignment="1" applyProtection="1">
      <alignment vertical="center"/>
    </xf>
    <xf numFmtId="165" fontId="3" fillId="3" borderId="1" xfId="0" applyNumberFormat="1" applyFont="1" applyFill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center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6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3" fillId="6" borderId="1" xfId="1" applyFont="1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vertical="center" wrapText="1"/>
    </xf>
    <xf numFmtId="0" fontId="6" fillId="0" borderId="20" xfId="0" applyFont="1" applyFill="1" applyBorder="1" applyAlignment="1" applyProtection="1">
      <alignment vertical="center" wrapText="1"/>
    </xf>
    <xf numFmtId="0" fontId="6" fillId="11" borderId="21" xfId="0" applyFont="1" applyFill="1" applyBorder="1" applyAlignment="1" applyProtection="1">
      <alignment vertical="center" wrapText="1"/>
    </xf>
    <xf numFmtId="0" fontId="27" fillId="0" borderId="24" xfId="0" applyFont="1" applyFill="1" applyBorder="1" applyAlignment="1" applyProtection="1">
      <alignment horizontal="left" vertical="center" wrapText="1" indent="3"/>
    </xf>
    <xf numFmtId="0" fontId="27" fillId="0" borderId="20" xfId="0" applyFont="1" applyFill="1" applyBorder="1" applyAlignment="1" applyProtection="1">
      <alignment horizontal="left" vertical="center" wrapText="1" indent="3"/>
    </xf>
    <xf numFmtId="0" fontId="27" fillId="0" borderId="14" xfId="0" applyFont="1" applyFill="1" applyBorder="1" applyAlignment="1" applyProtection="1">
      <alignment horizontal="left" vertical="center" wrapText="1" indent="3"/>
    </xf>
    <xf numFmtId="0" fontId="27" fillId="0" borderId="17" xfId="0" applyFont="1" applyFill="1" applyBorder="1" applyAlignment="1" applyProtection="1">
      <alignment horizontal="left" vertical="center" wrapText="1" indent="3"/>
    </xf>
    <xf numFmtId="0" fontId="27" fillId="0" borderId="31" xfId="0" applyFont="1" applyFill="1" applyBorder="1" applyAlignment="1" applyProtection="1">
      <alignment horizontal="left" vertical="center" wrapText="1" indent="3"/>
    </xf>
    <xf numFmtId="0" fontId="6" fillId="12" borderId="1" xfId="0" applyFont="1" applyFill="1" applyBorder="1" applyAlignment="1" applyProtection="1">
      <alignment vertical="center" wrapText="1"/>
    </xf>
    <xf numFmtId="0" fontId="6" fillId="11" borderId="35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27" fillId="0" borderId="1" xfId="0" applyFont="1" applyFill="1" applyBorder="1" applyAlignment="1" applyProtection="1">
      <alignment horizontal="left" vertical="center" wrapText="1" indent="3"/>
    </xf>
    <xf numFmtId="44" fontId="5" fillId="0" borderId="1" xfId="2" applyFont="1" applyFill="1" applyBorder="1" applyAlignment="1" applyProtection="1">
      <alignment horizontal="center" vertical="center" wrapText="1"/>
    </xf>
    <xf numFmtId="44" fontId="5" fillId="6" borderId="1" xfId="2" applyFont="1" applyFill="1" applyBorder="1" applyAlignment="1" applyProtection="1">
      <alignment horizontal="center" vertical="center" wrapText="1"/>
      <protection locked="0"/>
    </xf>
    <xf numFmtId="44" fontId="6" fillId="11" borderId="29" xfId="2" applyFont="1" applyFill="1" applyBorder="1" applyAlignment="1" applyProtection="1">
      <alignment vertical="center" wrapText="1"/>
    </xf>
    <xf numFmtId="44" fontId="6" fillId="11" borderId="30" xfId="2" applyFont="1" applyFill="1" applyBorder="1" applyAlignment="1" applyProtection="1">
      <alignment vertical="center" wrapText="1"/>
    </xf>
    <xf numFmtId="44" fontId="5" fillId="6" borderId="15" xfId="2" applyFont="1" applyFill="1" applyBorder="1" applyAlignment="1" applyProtection="1">
      <alignment horizontal="center" vertical="center" wrapText="1"/>
      <protection locked="0"/>
    </xf>
    <xf numFmtId="44" fontId="5" fillId="6" borderId="16" xfId="2" applyFont="1" applyFill="1" applyBorder="1" applyAlignment="1" applyProtection="1">
      <alignment horizontal="center" vertical="center" wrapText="1"/>
      <protection locked="0"/>
    </xf>
    <xf numFmtId="44" fontId="5" fillId="6" borderId="25" xfId="2" applyFont="1" applyFill="1" applyBorder="1" applyAlignment="1" applyProtection="1">
      <alignment horizontal="center" vertical="center" wrapText="1"/>
      <protection locked="0"/>
    </xf>
    <xf numFmtId="44" fontId="5" fillId="6" borderId="26" xfId="2" applyFont="1" applyFill="1" applyBorder="1" applyAlignment="1" applyProtection="1">
      <alignment horizontal="center" vertical="center" wrapText="1"/>
      <protection locked="0"/>
    </xf>
    <xf numFmtId="44" fontId="6" fillId="11" borderId="22" xfId="2" applyFont="1" applyFill="1" applyBorder="1" applyAlignment="1" applyProtection="1">
      <alignment vertical="center" wrapText="1"/>
    </xf>
    <xf numFmtId="44" fontId="6" fillId="11" borderId="23" xfId="2" applyFont="1" applyFill="1" applyBorder="1" applyAlignment="1" applyProtection="1">
      <alignment vertical="center" wrapText="1"/>
    </xf>
    <xf numFmtId="44" fontId="5" fillId="6" borderId="15" xfId="2" applyFont="1" applyFill="1" applyBorder="1" applyAlignment="1" applyProtection="1">
      <alignment horizontal="center"/>
      <protection locked="0"/>
    </xf>
    <xf numFmtId="44" fontId="5" fillId="6" borderId="16" xfId="2" applyFont="1" applyFill="1" applyBorder="1" applyAlignment="1" applyProtection="1">
      <alignment horizontal="center"/>
      <protection locked="0"/>
    </xf>
    <xf numFmtId="44" fontId="5" fillId="6" borderId="27" xfId="2" applyFont="1" applyFill="1" applyBorder="1" applyAlignment="1" applyProtection="1">
      <alignment horizontal="center" vertical="center" wrapText="1"/>
      <protection locked="0"/>
    </xf>
    <xf numFmtId="44" fontId="5" fillId="6" borderId="27" xfId="2" applyFont="1" applyFill="1" applyBorder="1" applyAlignment="1" applyProtection="1">
      <alignment horizontal="center"/>
      <protection locked="0"/>
    </xf>
    <xf numFmtId="44" fontId="5" fillId="6" borderId="28" xfId="2" applyFont="1" applyFill="1" applyBorder="1" applyAlignment="1" applyProtection="1">
      <alignment horizontal="center"/>
      <protection locked="0"/>
    </xf>
    <xf numFmtId="44" fontId="5" fillId="6" borderId="25" xfId="2" applyFont="1" applyFill="1" applyBorder="1" applyAlignment="1" applyProtection="1">
      <alignment horizontal="center"/>
      <protection locked="0"/>
    </xf>
    <xf numFmtId="44" fontId="5" fillId="6" borderId="26" xfId="2" applyFont="1" applyFill="1" applyBorder="1" applyAlignment="1" applyProtection="1">
      <alignment horizontal="center"/>
      <protection locked="0"/>
    </xf>
    <xf numFmtId="44" fontId="5" fillId="6" borderId="29" xfId="2" applyFont="1" applyFill="1" applyBorder="1" applyAlignment="1" applyProtection="1">
      <alignment horizontal="center" vertical="center" wrapText="1"/>
      <protection locked="0"/>
    </xf>
    <xf numFmtId="44" fontId="5" fillId="6" borderId="29" xfId="2" applyFont="1" applyFill="1" applyBorder="1" applyAlignment="1" applyProtection="1">
      <alignment horizontal="center"/>
      <protection locked="0"/>
    </xf>
    <xf numFmtId="44" fontId="5" fillId="6" borderId="30" xfId="2" applyFont="1" applyFill="1" applyBorder="1" applyAlignment="1" applyProtection="1">
      <alignment horizontal="center"/>
      <protection locked="0"/>
    </xf>
    <xf numFmtId="44" fontId="5" fillId="6" borderId="36" xfId="2" applyFont="1" applyFill="1" applyBorder="1" applyAlignment="1" applyProtection="1">
      <alignment horizontal="center" vertical="center" wrapText="1"/>
      <protection locked="0"/>
    </xf>
    <xf numFmtId="44" fontId="5" fillId="6" borderId="36" xfId="2" applyFont="1" applyFill="1" applyBorder="1" applyAlignment="1" applyProtection="1">
      <alignment horizontal="center"/>
      <protection locked="0"/>
    </xf>
    <xf numFmtId="44" fontId="5" fillId="6" borderId="37" xfId="2" applyFont="1" applyFill="1" applyBorder="1" applyAlignment="1" applyProtection="1">
      <alignment horizontal="center"/>
      <protection locked="0"/>
    </xf>
    <xf numFmtId="44" fontId="5" fillId="6" borderId="12" xfId="2" applyFont="1" applyFill="1" applyBorder="1" applyAlignment="1" applyProtection="1">
      <alignment horizontal="center" vertical="center" wrapText="1"/>
      <protection locked="0"/>
    </xf>
    <xf numFmtId="44" fontId="5" fillId="6" borderId="12" xfId="2" applyFont="1" applyFill="1" applyBorder="1" applyAlignment="1" applyProtection="1">
      <alignment horizontal="center"/>
      <protection locked="0"/>
    </xf>
    <xf numFmtId="44" fontId="5" fillId="6" borderId="13" xfId="2" applyFont="1" applyFill="1" applyBorder="1" applyAlignment="1" applyProtection="1">
      <alignment horizontal="center"/>
      <protection locked="0"/>
    </xf>
    <xf numFmtId="44" fontId="5" fillId="6" borderId="18" xfId="2" applyFont="1" applyFill="1" applyBorder="1" applyAlignment="1" applyProtection="1">
      <alignment horizontal="center" vertical="center" wrapText="1"/>
      <protection locked="0"/>
    </xf>
    <xf numFmtId="44" fontId="5" fillId="6" borderId="18" xfId="2" applyFont="1" applyFill="1" applyBorder="1" applyAlignment="1" applyProtection="1">
      <alignment horizontal="center"/>
      <protection locked="0"/>
    </xf>
    <xf numFmtId="44" fontId="5" fillId="6" borderId="19" xfId="2" applyFont="1" applyFill="1" applyBorder="1" applyAlignment="1" applyProtection="1">
      <alignment horizontal="center"/>
      <protection locked="0"/>
    </xf>
    <xf numFmtId="44" fontId="6" fillId="10" borderId="1" xfId="2" applyFont="1" applyFill="1" applyBorder="1" applyAlignment="1" applyProtection="1">
      <alignment vertical="center" wrapText="1"/>
    </xf>
    <xf numFmtId="44" fontId="5" fillId="2" borderId="1" xfId="2" applyFont="1" applyFill="1" applyBorder="1" applyAlignment="1" applyProtection="1">
      <alignment vertical="center" wrapText="1"/>
      <protection locked="0"/>
    </xf>
    <xf numFmtId="44" fontId="5" fillId="6" borderId="19" xfId="2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/>
    </xf>
    <xf numFmtId="166" fontId="7" fillId="2" borderId="1" xfId="1" applyNumberFormat="1" applyFont="1" applyFill="1" applyBorder="1" applyAlignment="1" applyProtection="1">
      <alignment vertical="center" wrapText="1"/>
      <protection locked="0"/>
    </xf>
    <xf numFmtId="169" fontId="7" fillId="2" borderId="1" xfId="1" applyNumberFormat="1" applyFont="1" applyFill="1" applyBorder="1" applyAlignment="1" applyProtection="1">
      <alignment vertical="center" wrapText="1"/>
      <protection locked="0"/>
    </xf>
    <xf numFmtId="166" fontId="8" fillId="4" borderId="1" xfId="1" applyNumberFormat="1" applyFont="1" applyFill="1" applyBorder="1" applyAlignment="1" applyProtection="1">
      <alignment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/>
    </xf>
    <xf numFmtId="44" fontId="5" fillId="5" borderId="1" xfId="2" applyFont="1" applyFill="1" applyBorder="1" applyAlignment="1" applyProtection="1">
      <alignment horizontal="center" vertical="center" wrapText="1"/>
      <protection locked="0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</xf>
    <xf numFmtId="167" fontId="4" fillId="0" borderId="8" xfId="0" applyNumberFormat="1" applyFont="1" applyBorder="1" applyAlignment="1" applyProtection="1">
      <alignment vertical="center" wrapText="1"/>
    </xf>
    <xf numFmtId="167" fontId="4" fillId="0" borderId="10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horizontal="center" vertical="center" wrapText="1"/>
    </xf>
    <xf numFmtId="44" fontId="4" fillId="0" borderId="7" xfId="0" applyNumberFormat="1" applyFont="1" applyBorder="1" applyAlignment="1" applyProtection="1">
      <alignment horizontal="center" vertical="center" wrapText="1"/>
    </xf>
    <xf numFmtId="44" fontId="4" fillId="0" borderId="8" xfId="2" applyFont="1" applyBorder="1" applyAlignment="1" applyProtection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44" fontId="7" fillId="0" borderId="1" xfId="2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4" fontId="7" fillId="0" borderId="0" xfId="2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21" fillId="14" borderId="1" xfId="0" applyFont="1" applyFill="1" applyBorder="1" applyAlignment="1">
      <alignment horizontal="left" vertical="center"/>
    </xf>
    <xf numFmtId="0" fontId="21" fillId="14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14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44" fontId="5" fillId="6" borderId="37" xfId="2" applyFont="1" applyFill="1" applyBorder="1" applyAlignment="1" applyProtection="1">
      <alignment horizontal="center" vertical="center" wrapText="1"/>
      <protection locked="0"/>
    </xf>
    <xf numFmtId="0" fontId="6" fillId="11" borderId="21" xfId="0" applyFont="1" applyFill="1" applyBorder="1" applyAlignment="1">
      <alignment vertical="center" wrapText="1"/>
    </xf>
    <xf numFmtId="0" fontId="27" fillId="0" borderId="24" xfId="0" applyFont="1" applyBorder="1" applyAlignment="1">
      <alignment horizontal="left" vertical="center" wrapText="1" indent="3"/>
    </xf>
    <xf numFmtId="0" fontId="27" fillId="0" borderId="20" xfId="0" applyFont="1" applyBorder="1" applyAlignment="1">
      <alignment horizontal="left" vertical="center" wrapText="1" indent="3"/>
    </xf>
    <xf numFmtId="0" fontId="27" fillId="0" borderId="14" xfId="0" applyFont="1" applyBorder="1" applyAlignment="1">
      <alignment horizontal="left" vertical="center" wrapText="1" indent="3"/>
    </xf>
    <xf numFmtId="0" fontId="27" fillId="0" borderId="17" xfId="0" applyFont="1" applyBorder="1" applyAlignment="1">
      <alignment horizontal="left" vertical="center" wrapText="1" indent="3"/>
    </xf>
    <xf numFmtId="0" fontId="27" fillId="0" borderId="31" xfId="0" applyFont="1" applyBorder="1" applyAlignment="1">
      <alignment horizontal="left" vertical="center" wrapText="1" indent="3"/>
    </xf>
    <xf numFmtId="0" fontId="27" fillId="0" borderId="1" xfId="0" applyFont="1" applyBorder="1" applyAlignment="1">
      <alignment horizontal="left" vertical="center" wrapText="1" indent="3"/>
    </xf>
    <xf numFmtId="0" fontId="6" fillId="11" borderId="35" xfId="0" applyFont="1" applyFill="1" applyBorder="1" applyAlignment="1">
      <alignment vertical="center" wrapText="1"/>
    </xf>
    <xf numFmtId="168" fontId="6" fillId="4" borderId="1" xfId="4" applyNumberFormat="1" applyFont="1" applyFill="1" applyBorder="1" applyAlignment="1" applyProtection="1">
      <alignment vertical="center" wrapText="1"/>
    </xf>
    <xf numFmtId="44" fontId="6" fillId="4" borderId="1" xfId="2" applyFont="1" applyFill="1" applyBorder="1" applyAlignment="1" applyProtection="1">
      <alignment vertical="center" wrapText="1"/>
    </xf>
    <xf numFmtId="0" fontId="6" fillId="12" borderId="1" xfId="0" applyFont="1" applyFill="1" applyBorder="1" applyAlignment="1">
      <alignment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165" fontId="5" fillId="6" borderId="18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vertical="center" wrapText="1"/>
    </xf>
    <xf numFmtId="165" fontId="6" fillId="11" borderId="22" xfId="0" applyNumberFormat="1" applyFont="1" applyFill="1" applyBorder="1" applyAlignment="1">
      <alignment vertical="center" wrapText="1"/>
    </xf>
    <xf numFmtId="165" fontId="6" fillId="11" borderId="23" xfId="0" applyNumberFormat="1" applyFont="1" applyFill="1" applyBorder="1" applyAlignment="1">
      <alignment vertical="center" wrapText="1"/>
    </xf>
    <xf numFmtId="165" fontId="5" fillId="6" borderId="15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5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5" xfId="0" applyNumberFormat="1" applyFont="1" applyFill="1" applyBorder="1" applyAlignment="1" applyProtection="1">
      <alignment horizontal="center"/>
      <protection locked="0"/>
    </xf>
    <xf numFmtId="165" fontId="5" fillId="6" borderId="16" xfId="0" applyNumberFormat="1" applyFont="1" applyFill="1" applyBorder="1" applyAlignment="1" applyProtection="1">
      <alignment horizontal="center"/>
      <protection locked="0"/>
    </xf>
    <xf numFmtId="165" fontId="5" fillId="6" borderId="27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7" xfId="0" applyNumberFormat="1" applyFont="1" applyFill="1" applyBorder="1" applyAlignment="1" applyProtection="1">
      <alignment horizontal="center"/>
      <protection locked="0"/>
    </xf>
    <xf numFmtId="165" fontId="5" fillId="6" borderId="28" xfId="0" applyNumberFormat="1" applyFont="1" applyFill="1" applyBorder="1" applyAlignment="1" applyProtection="1">
      <alignment horizontal="center"/>
      <protection locked="0"/>
    </xf>
    <xf numFmtId="165" fontId="5" fillId="6" borderId="25" xfId="0" applyNumberFormat="1" applyFont="1" applyFill="1" applyBorder="1" applyAlignment="1" applyProtection="1">
      <alignment horizontal="center"/>
      <protection locked="0"/>
    </xf>
    <xf numFmtId="165" fontId="5" fillId="6" borderId="26" xfId="0" applyNumberFormat="1" applyFont="1" applyFill="1" applyBorder="1" applyAlignment="1" applyProtection="1">
      <alignment horizontal="center"/>
      <protection locked="0"/>
    </xf>
    <xf numFmtId="165" fontId="5" fillId="6" borderId="29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9" xfId="0" applyNumberFormat="1" applyFont="1" applyFill="1" applyBorder="1" applyAlignment="1" applyProtection="1">
      <alignment horizontal="center"/>
      <protection locked="0"/>
    </xf>
    <xf numFmtId="165" fontId="5" fillId="6" borderId="30" xfId="0" applyNumberFormat="1" applyFont="1" applyFill="1" applyBorder="1" applyAlignment="1" applyProtection="1">
      <alignment horizontal="center"/>
      <protection locked="0"/>
    </xf>
    <xf numFmtId="165" fontId="5" fillId="6" borderId="18" xfId="0" applyNumberFormat="1" applyFont="1" applyFill="1" applyBorder="1" applyAlignment="1" applyProtection="1">
      <alignment horizontal="center"/>
      <protection locked="0"/>
    </xf>
    <xf numFmtId="165" fontId="5" fillId="6" borderId="19" xfId="0" applyNumberFormat="1" applyFont="1" applyFill="1" applyBorder="1" applyAlignment="1" applyProtection="1">
      <alignment horizontal="center"/>
      <protection locked="0"/>
    </xf>
    <xf numFmtId="165" fontId="5" fillId="6" borderId="12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2" xfId="0" applyNumberFormat="1" applyFont="1" applyFill="1" applyBorder="1" applyAlignment="1" applyProtection="1">
      <alignment horizontal="center"/>
      <protection locked="0"/>
    </xf>
    <xf numFmtId="165" fontId="5" fillId="6" borderId="13" xfId="0" applyNumberFormat="1" applyFont="1" applyFill="1" applyBorder="1" applyAlignment="1" applyProtection="1">
      <alignment horizontal="center"/>
      <protection locked="0"/>
    </xf>
    <xf numFmtId="168" fontId="5" fillId="2" borderId="1" xfId="4" applyNumberFormat="1" applyFont="1" applyFill="1" applyBorder="1" applyAlignment="1" applyProtection="1">
      <alignment vertical="center" wrapText="1"/>
      <protection locked="0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44" fontId="7" fillId="0" borderId="0" xfId="0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38" xfId="0" applyFont="1" applyBorder="1" applyAlignment="1">
      <alignment horizontal="center" wrapText="1"/>
    </xf>
    <xf numFmtId="0" fontId="22" fillId="0" borderId="0" xfId="0" applyFont="1" applyAlignment="1" applyProtection="1">
      <alignment horizontal="center" vertical="center" wrapText="1"/>
    </xf>
    <xf numFmtId="0" fontId="22" fillId="0" borderId="34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9" fillId="2" borderId="4" xfId="5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49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21" fillId="10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31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21" fillId="10" borderId="9" xfId="0" applyFont="1" applyFill="1" applyBorder="1" applyAlignment="1">
      <alignment horizontal="left" vertical="center"/>
    </xf>
    <xf numFmtId="0" fontId="21" fillId="10" borderId="8" xfId="0" applyFont="1" applyFill="1" applyBorder="1" applyAlignment="1">
      <alignment horizontal="left" vertical="center"/>
    </xf>
    <xf numFmtId="0" fontId="21" fillId="10" borderId="10" xfId="0" applyFont="1" applyFill="1" applyBorder="1" applyAlignment="1">
      <alignment horizontal="left" vertical="center"/>
    </xf>
    <xf numFmtId="44" fontId="10" fillId="4" borderId="4" xfId="2" applyNumberFormat="1" applyFont="1" applyFill="1" applyBorder="1" applyAlignment="1" applyProtection="1">
      <alignment horizontal="center" vertical="center"/>
    </xf>
    <xf numFmtId="44" fontId="10" fillId="4" borderId="2" xfId="2" applyNumberFormat="1" applyFont="1" applyFill="1" applyBorder="1" applyAlignment="1" applyProtection="1">
      <alignment horizontal="center" vertical="center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22" fillId="0" borderId="0" xfId="0" quotePrefix="1" applyFont="1" applyFill="1" applyAlignment="1" applyProtection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9" fontId="7" fillId="4" borderId="1" xfId="3" applyFont="1" applyFill="1" applyBorder="1" applyAlignment="1" applyProtection="1">
      <alignment horizontal="left" vertical="center" wrapText="1"/>
      <protection locked="0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7" fontId="4" fillId="0" borderId="4" xfId="0" applyNumberFormat="1" applyFont="1" applyBorder="1" applyAlignment="1" applyProtection="1">
      <alignment horizontal="center" vertical="center" wrapText="1"/>
    </xf>
    <xf numFmtId="167" fontId="4" fillId="0" borderId="3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7" fillId="2" borderId="6" xfId="3" applyNumberFormat="1" applyFont="1" applyFill="1" applyBorder="1" applyAlignment="1" applyProtection="1">
      <alignment horizontal="center" vertical="center" wrapText="1"/>
      <protection locked="0"/>
    </xf>
    <xf numFmtId="1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4" fontId="4" fillId="0" borderId="4" xfId="2" applyFont="1" applyBorder="1" applyAlignment="1" applyProtection="1">
      <alignment horizontal="center" vertical="center" wrapText="1"/>
    </xf>
    <xf numFmtId="44" fontId="4" fillId="0" borderId="3" xfId="2" applyFont="1" applyBorder="1" applyAlignment="1" applyProtection="1">
      <alignment horizontal="center" vertical="center" wrapText="1"/>
    </xf>
    <xf numFmtId="49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1" fillId="10" borderId="1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8" fillId="14" borderId="1" xfId="0" applyFont="1" applyFill="1" applyBorder="1" applyAlignment="1" applyProtection="1">
      <alignment horizontal="center" vertical="center" wrapText="1"/>
    </xf>
    <xf numFmtId="0" fontId="21" fillId="10" borderId="9" xfId="0" applyFont="1" applyFill="1" applyBorder="1" applyAlignment="1" applyProtection="1">
      <alignment horizontal="left" vertical="center"/>
    </xf>
    <xf numFmtId="0" fontId="21" fillId="10" borderId="8" xfId="0" applyFont="1" applyFill="1" applyBorder="1" applyAlignment="1" applyProtection="1">
      <alignment horizontal="left" vertical="center"/>
    </xf>
    <xf numFmtId="0" fontId="21" fillId="10" borderId="10" xfId="0" applyFont="1" applyFill="1" applyBorder="1" applyAlignment="1" applyProtection="1">
      <alignment horizontal="left" vertical="center"/>
    </xf>
  </cellXfs>
  <cellStyles count="6">
    <cellStyle name="Lien hypertexte" xfId="5" builtinId="8"/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Rmp.loc\occitanie\DIRMER\04-DA2-PL21-ECONOMIE%20BLEUE\01-ADEL\11-DOSSIERS%20TECHNIQUES\PECHE%20AQUA\05%20FEAMPA\6%20E-SYNERGIE\1%20PIECES%20A%20FOURNIR%20FEAMPA\M10%20annexes%20techniq%20FEAMPA%20Commercialisation%20&amp;%20Transformation%20PDM%20old.xlsx?303A8D5C" TargetMode="External"/><Relationship Id="rId1" Type="http://schemas.openxmlformats.org/officeDocument/2006/relationships/externalLinkPath" Target="file:///\\303A8D5C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3"/>
  <sheetViews>
    <sheetView workbookViewId="0">
      <selection activeCell="D7" sqref="D7"/>
    </sheetView>
  </sheetViews>
  <sheetFormatPr baseColWidth="10" defaultRowHeight="15" x14ac:dyDescent="0.25"/>
  <cols>
    <col min="1" max="1" width="54.28515625" style="145" customWidth="1"/>
    <col min="2" max="16384" width="11.42578125" style="145"/>
  </cols>
  <sheetData>
    <row r="1" spans="1:1" x14ac:dyDescent="0.25">
      <c r="A1" s="144" t="s">
        <v>138</v>
      </c>
    </row>
    <row r="2" spans="1:1" x14ac:dyDescent="0.25">
      <c r="A2" s="144" t="s">
        <v>139</v>
      </c>
    </row>
    <row r="3" spans="1:1" x14ac:dyDescent="0.25">
      <c r="A3" s="146"/>
    </row>
    <row r="4" spans="1:1" x14ac:dyDescent="0.25">
      <c r="A4" s="144" t="s">
        <v>139</v>
      </c>
    </row>
    <row r="5" spans="1:1" x14ac:dyDescent="0.25">
      <c r="A5" s="144" t="s">
        <v>348</v>
      </c>
    </row>
    <row r="6" spans="1:1" x14ac:dyDescent="0.25">
      <c r="A6" s="147" t="s">
        <v>349</v>
      </c>
    </row>
    <row r="8" spans="1:1" x14ac:dyDescent="0.25">
      <c r="A8" s="144" t="s">
        <v>140</v>
      </c>
    </row>
    <row r="9" spans="1:1" x14ac:dyDescent="0.25">
      <c r="A9" s="144" t="s">
        <v>141</v>
      </c>
    </row>
    <row r="10" spans="1:1" x14ac:dyDescent="0.25">
      <c r="A10" s="144" t="s">
        <v>139</v>
      </c>
    </row>
    <row r="12" spans="1:1" x14ac:dyDescent="0.25">
      <c r="A12" s="144" t="s">
        <v>136</v>
      </c>
    </row>
    <row r="13" spans="1:1" x14ac:dyDescent="0.25">
      <c r="A13" s="144" t="s">
        <v>137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42578125" defaultRowHeight="15" x14ac:dyDescent="0.25"/>
  <cols>
    <col min="1" max="1" width="56.5703125" style="73" customWidth="1"/>
    <col min="2" max="2" width="17" style="73" customWidth="1"/>
    <col min="3" max="3" width="101.85546875" style="73" customWidth="1"/>
    <col min="4" max="16384" width="11.42578125" style="73"/>
  </cols>
  <sheetData>
    <row r="1" spans="1:3" ht="15.75" x14ac:dyDescent="0.25">
      <c r="A1" s="72" t="s">
        <v>23</v>
      </c>
      <c r="B1" s="256">
        <f>'1-Infos demandeur'!B1:G1</f>
        <v>0</v>
      </c>
      <c r="C1" s="256"/>
    </row>
    <row r="2" spans="1:3" ht="15.75" x14ac:dyDescent="0.25">
      <c r="A2" s="72" t="s">
        <v>26</v>
      </c>
      <c r="B2" s="256">
        <f>'1-Infos demandeur'!B2:G2</f>
        <v>0</v>
      </c>
      <c r="C2" s="256"/>
    </row>
    <row r="4" spans="1:3" ht="25.5" customHeight="1" x14ac:dyDescent="0.25">
      <c r="A4" s="74" t="s">
        <v>22</v>
      </c>
      <c r="B4" s="74" t="s">
        <v>20</v>
      </c>
      <c r="C4" s="74" t="s">
        <v>37</v>
      </c>
    </row>
    <row r="5" spans="1:3" ht="78" customHeight="1" x14ac:dyDescent="0.25">
      <c r="A5" s="78" t="s">
        <v>279</v>
      </c>
      <c r="B5" s="148"/>
      <c r="C5" s="71"/>
    </row>
    <row r="6" spans="1:3" ht="84.75" customHeight="1" x14ac:dyDescent="0.25">
      <c r="A6" s="78" t="s">
        <v>280</v>
      </c>
      <c r="B6" s="148"/>
      <c r="C6" s="71"/>
    </row>
    <row r="7" spans="1:3" ht="75" customHeight="1" x14ac:dyDescent="0.25">
      <c r="A7" s="78" t="s">
        <v>281</v>
      </c>
      <c r="B7" s="148"/>
      <c r="C7" s="71"/>
    </row>
    <row r="8" spans="1:3" ht="73.5" customHeight="1" x14ac:dyDescent="0.25">
      <c r="A8" s="78" t="s">
        <v>21</v>
      </c>
      <c r="B8" s="149">
        <f>'6-Productions &amp; Prévisionnels'!K10-AVERAGE('6-Productions &amp; Prévisionnels'!F10:H10)</f>
        <v>0</v>
      </c>
      <c r="C8" s="75" t="str">
        <f>IF(AND('6-Productions &amp; Prévisionnels'!K10="",'6-Productions &amp; Prévisionnels'!H10=""),"Calcul automatique - Complétez les onglets 1 et 6 !","Calcul automatique")</f>
        <v>Calcul automatique</v>
      </c>
    </row>
    <row r="9" spans="1:3" ht="58.5" customHeight="1" x14ac:dyDescent="0.25">
      <c r="A9" s="78" t="s">
        <v>19</v>
      </c>
      <c r="B9" s="148"/>
      <c r="C9" s="71"/>
    </row>
    <row r="10" spans="1:3" ht="111.75" customHeight="1" x14ac:dyDescent="0.25">
      <c r="A10" s="78" t="s">
        <v>282</v>
      </c>
      <c r="B10" s="148"/>
      <c r="C10" s="71"/>
    </row>
  </sheetData>
  <sheetProtection algorithmName="SHA-512" hashValue="hvuoj34v4bp/dSPDt7X8SHGDXP2/NQo/TcjaxuTujkpf45WZ2tsXoGfxtLLJzwUA4gqPPaOD0Xo6lZJj1vxCKw==" saltValue="1RDTrGVG/xxyh2ReFTaQjQ==" spinCount="100000" sheet="1" objects="1" scenarios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59D7DB3-B857-4016-8CD0-7CD7D9628FDA}">
          <x14:formula1>
            <xm:f>listes!$A$1:$A$2</xm:f>
          </x14:formula1>
          <xm:sqref>B9 B5 B7</xm:sqref>
        </x14:dataValidation>
        <x14:dataValidation type="list" allowBlank="1" showInputMessage="1" showErrorMessage="1" xr:uid="{AC1B8CE4-7352-4D24-B523-211BAFBF2FC4}">
          <x14:formula1>
            <xm:f>listes!$A$8:$A$10</xm:f>
          </x14:formula1>
          <xm:sqref>B10</xm:sqref>
        </x14:dataValidation>
        <x14:dataValidation type="list" allowBlank="1" showInputMessage="1" showErrorMessage="1" xr:uid="{8A4AB5A9-82B5-4CC0-847A-022B187BF534}">
          <x14:formula1>
            <xm:f>listes!$A$4:$A$6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" defaultRowHeight="14.25" x14ac:dyDescent="0.2"/>
  <cols>
    <col min="1" max="1" width="10.42578125" style="2" customWidth="1"/>
    <col min="2" max="16384" width="11" style="2"/>
  </cols>
  <sheetData>
    <row r="12" spans="1:13" ht="18" x14ac:dyDescent="0.25">
      <c r="A12" s="10" t="s">
        <v>57</v>
      </c>
    </row>
    <row r="14" spans="1:13" ht="15" x14ac:dyDescent="0.25">
      <c r="A14" s="11" t="s">
        <v>58</v>
      </c>
      <c r="C14" s="13" t="s">
        <v>337</v>
      </c>
    </row>
    <row r="16" spans="1:13" ht="15" x14ac:dyDescent="0.25">
      <c r="A16" s="213" t="s">
        <v>344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4"/>
      <c r="M16" s="12"/>
    </row>
    <row r="18" spans="1:1" x14ac:dyDescent="0.2">
      <c r="A18" s="2" t="s">
        <v>367</v>
      </c>
    </row>
  </sheetData>
  <sheetProtection algorithmName="SHA-512" hashValue="GoRK7zOq0bVMXI+I9LrhEUqLtQJLv4wIl+nqU76CMeZfGGxWlmvg3B+mVCizyIy9bqP287L3kE6QDg5Z6b9AOA==" saltValue="lqZYF9vqR4Y83IV/0Axx0w==" spinCount="100000" sheet="1" objects="1" scenarios="1" formatColumns="0"/>
  <mergeCells count="1">
    <mergeCell ref="A16:L1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22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:D1"/>
    </sheetView>
  </sheetViews>
  <sheetFormatPr baseColWidth="10" defaultColWidth="10.85546875" defaultRowHeight="14.25" x14ac:dyDescent="0.25"/>
  <cols>
    <col min="1" max="1" width="51.140625" style="141" customWidth="1"/>
    <col min="2" max="2" width="36.85546875" style="141" customWidth="1"/>
    <col min="3" max="3" width="34" style="141" customWidth="1"/>
    <col min="4" max="4" width="36.85546875" style="141" customWidth="1"/>
    <col min="5" max="5" width="125.7109375" style="141" customWidth="1"/>
    <col min="6" max="7" width="20" style="141" customWidth="1"/>
    <col min="8" max="16384" width="10.85546875" style="141"/>
  </cols>
  <sheetData>
    <row r="1" spans="1:7" ht="30.75" customHeight="1" x14ac:dyDescent="0.25">
      <c r="A1" s="151" t="s">
        <v>23</v>
      </c>
      <c r="B1" s="218"/>
      <c r="C1" s="218"/>
      <c r="D1" s="218"/>
    </row>
    <row r="2" spans="1:7" ht="30.75" customHeight="1" x14ac:dyDescent="0.25">
      <c r="A2" s="151" t="s">
        <v>25</v>
      </c>
      <c r="B2" s="218"/>
      <c r="C2" s="218"/>
      <c r="D2" s="218"/>
    </row>
    <row r="4" spans="1:7" ht="47.25" customHeight="1" x14ac:dyDescent="0.25">
      <c r="A4" s="152" t="s">
        <v>27</v>
      </c>
      <c r="B4" s="153" t="s">
        <v>38</v>
      </c>
      <c r="C4" s="153" t="s">
        <v>39</v>
      </c>
      <c r="D4" s="153" t="s">
        <v>102</v>
      </c>
    </row>
    <row r="5" spans="1:7" ht="63" customHeight="1" x14ac:dyDescent="0.25">
      <c r="A5" s="150" t="s">
        <v>114</v>
      </c>
      <c r="B5" s="40"/>
      <c r="C5" s="40"/>
      <c r="D5" s="40"/>
      <c r="E5" s="219" t="s">
        <v>345</v>
      </c>
    </row>
    <row r="6" spans="1:7" ht="27.6" customHeight="1" x14ac:dyDescent="0.25">
      <c r="A6" s="150" t="s">
        <v>1</v>
      </c>
      <c r="B6" s="41"/>
      <c r="C6" s="41"/>
      <c r="D6" s="41"/>
      <c r="E6" s="219"/>
      <c r="F6" s="154"/>
      <c r="G6" s="154"/>
    </row>
    <row r="7" spans="1:7" ht="27.75" customHeight="1" x14ac:dyDescent="0.25">
      <c r="A7" s="150" t="s">
        <v>134</v>
      </c>
      <c r="B7" s="41"/>
      <c r="C7" s="41"/>
      <c r="D7" s="41"/>
    </row>
    <row r="8" spans="1:7" ht="27.75" customHeight="1" x14ac:dyDescent="0.25">
      <c r="A8" s="150" t="s">
        <v>135</v>
      </c>
      <c r="B8" s="41"/>
      <c r="C8" s="41"/>
      <c r="D8" s="41"/>
    </row>
    <row r="9" spans="1:7" ht="27.75" customHeight="1" x14ac:dyDescent="0.25">
      <c r="A9" s="155" t="s">
        <v>7</v>
      </c>
      <c r="B9" s="42"/>
      <c r="C9" s="42"/>
      <c r="D9" s="42"/>
      <c r="E9" s="216" t="str">
        <f>IF(OR(B9+B10&gt;250,C9+C10&gt;250,D9+D10&gt;250),"Attention, le demandeur n'est pas une PME !","")</f>
        <v/>
      </c>
      <c r="F9" s="217"/>
      <c r="G9" s="217"/>
    </row>
    <row r="10" spans="1:7" ht="27.75" customHeight="1" x14ac:dyDescent="0.25">
      <c r="A10" s="155" t="s">
        <v>6</v>
      </c>
      <c r="B10" s="42"/>
      <c r="C10" s="42"/>
      <c r="D10" s="42"/>
      <c r="E10" s="216"/>
      <c r="F10" s="217"/>
      <c r="G10" s="217"/>
    </row>
    <row r="11" spans="1:7" ht="27.75" customHeight="1" x14ac:dyDescent="0.25">
      <c r="A11" s="150" t="s">
        <v>2</v>
      </c>
      <c r="B11" s="41"/>
      <c r="C11" s="41"/>
      <c r="D11" s="41"/>
      <c r="E11" s="216" t="str">
        <f>IF(OR(B11&gt;50000000,C11&gt;50000000,D11&gt;50000000),"Attention, le demandeur n'est pas une PME !","")</f>
        <v/>
      </c>
      <c r="F11" s="217"/>
      <c r="G11" s="217"/>
    </row>
    <row r="12" spans="1:7" ht="27.75" customHeight="1" x14ac:dyDescent="0.25">
      <c r="A12" s="150" t="s">
        <v>3</v>
      </c>
      <c r="B12" s="41"/>
      <c r="C12" s="41"/>
      <c r="D12" s="41"/>
    </row>
    <row r="13" spans="1:7" ht="27.75" customHeight="1" x14ac:dyDescent="0.25">
      <c r="A13" s="150" t="s">
        <v>4</v>
      </c>
      <c r="B13" s="41"/>
      <c r="C13" s="41"/>
      <c r="D13" s="41"/>
    </row>
    <row r="14" spans="1:7" ht="27.75" customHeight="1" x14ac:dyDescent="0.25">
      <c r="A14" s="150" t="s">
        <v>5</v>
      </c>
      <c r="B14" s="41"/>
      <c r="C14" s="41"/>
      <c r="D14" s="41"/>
      <c r="F14" s="156"/>
    </row>
    <row r="15" spans="1:7" ht="27.75" customHeight="1" x14ac:dyDescent="0.25">
      <c r="A15" s="150" t="s">
        <v>0</v>
      </c>
      <c r="B15" s="41"/>
      <c r="C15" s="41"/>
      <c r="D15" s="41"/>
    </row>
    <row r="16" spans="1:7" ht="27.75" customHeight="1" x14ac:dyDescent="0.25">
      <c r="A16" s="150" t="s">
        <v>148</v>
      </c>
      <c r="B16" s="157">
        <f>B14+B13</f>
        <v>0</v>
      </c>
      <c r="C16" s="157">
        <f>C14+C13</f>
        <v>0</v>
      </c>
      <c r="D16" s="157">
        <f>D14+D13</f>
        <v>0</v>
      </c>
    </row>
    <row r="17" spans="1:4" ht="27.75" customHeight="1" x14ac:dyDescent="0.25">
      <c r="A17" s="158"/>
      <c r="B17" s="159"/>
      <c r="C17" s="159"/>
      <c r="D17" s="159"/>
    </row>
    <row r="18" spans="1:4" ht="47.25" customHeight="1" x14ac:dyDescent="0.25">
      <c r="A18" s="225" t="s">
        <v>351</v>
      </c>
      <c r="B18" s="226"/>
      <c r="C18" s="226"/>
      <c r="D18" s="227"/>
    </row>
    <row r="19" spans="1:4" ht="38.25" customHeight="1" x14ac:dyDescent="0.25">
      <c r="A19" s="156" t="s">
        <v>350</v>
      </c>
      <c r="B19" s="224"/>
      <c r="C19" s="222"/>
      <c r="D19" s="223"/>
    </row>
    <row r="20" spans="1:4" ht="38.25" customHeight="1" x14ac:dyDescent="0.25">
      <c r="A20" s="160" t="s">
        <v>156</v>
      </c>
      <c r="B20" s="220"/>
      <c r="C20" s="220"/>
      <c r="D20" s="220"/>
    </row>
    <row r="21" spans="1:4" ht="32.25" customHeight="1" x14ac:dyDescent="0.25">
      <c r="A21" s="160" t="s">
        <v>157</v>
      </c>
      <c r="B21" s="221"/>
      <c r="C21" s="222"/>
      <c r="D21" s="223"/>
    </row>
    <row r="22" spans="1:4" ht="17.25" customHeight="1" x14ac:dyDescent="0.25">
      <c r="B22" s="215" t="str">
        <f>IF(B20="","",IF(AND(B20="Non",B21="Non"),"La TVA est éligible.","La TVA n'est pas éligible."))</f>
        <v/>
      </c>
      <c r="C22" s="215"/>
      <c r="D22" s="215"/>
    </row>
  </sheetData>
  <sheetProtection algorithmName="SHA-512" hashValue="cfV2U/951DndzcSoqxv8jh1JUTCp85oiALJigbOSfhCzS1JFVbEXgFOd7GpCdtWSg7uN85S+nmryEtGRF5guTw==" saltValue="hUZuw7hhA5kfxIocQLBoIQ==" spinCount="100000" sheet="1" objects="1" scenarios="1" formatRows="0"/>
  <mergeCells count="10">
    <mergeCell ref="B22:D22"/>
    <mergeCell ref="E11:G11"/>
    <mergeCell ref="E9:G10"/>
    <mergeCell ref="B1:D1"/>
    <mergeCell ref="B2:D2"/>
    <mergeCell ref="E5:E6"/>
    <mergeCell ref="B20:D20"/>
    <mergeCell ref="B21:D21"/>
    <mergeCell ref="B19:D19"/>
    <mergeCell ref="A18:D18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4CE47C-6811-433D-ABFA-4E54E3C7C45E}">
          <x14:formula1>
            <xm:f>listes!$A$1:$A$2</xm:f>
          </x14:formula1>
          <xm:sqref>B20:B21 C20:D20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G130"/>
  <sheetViews>
    <sheetView workbookViewId="0">
      <selection activeCell="B4" sqref="B4:D4"/>
    </sheetView>
  </sheetViews>
  <sheetFormatPr baseColWidth="10" defaultColWidth="11.42578125" defaultRowHeight="15" x14ac:dyDescent="0.25"/>
  <cols>
    <col min="1" max="1" width="54.140625" style="44" customWidth="1"/>
    <col min="2" max="2" width="27.28515625" style="44" customWidth="1"/>
    <col min="3" max="3" width="27.140625" style="44" customWidth="1"/>
    <col min="4" max="4" width="39.28515625" style="44" customWidth="1"/>
    <col min="5" max="7" width="23.28515625" style="44" customWidth="1"/>
    <col min="8" max="16384" width="11.42578125" style="44"/>
  </cols>
  <sheetData>
    <row r="1" spans="1:4" ht="18" customHeight="1" x14ac:dyDescent="0.25">
      <c r="A1" s="43" t="s">
        <v>23</v>
      </c>
      <c r="B1" s="228">
        <f>'1-Infos demandeur'!B1</f>
        <v>0</v>
      </c>
      <c r="C1" s="229"/>
      <c r="D1" s="230"/>
    </row>
    <row r="2" spans="1:4" ht="18" customHeight="1" x14ac:dyDescent="0.25">
      <c r="A2" s="43" t="s">
        <v>26</v>
      </c>
      <c r="B2" s="228">
        <f>'1-Infos demandeur'!B2</f>
        <v>0</v>
      </c>
      <c r="C2" s="229"/>
      <c r="D2" s="230"/>
    </row>
    <row r="4" spans="1:4" ht="18.75" customHeight="1" x14ac:dyDescent="0.25">
      <c r="A4" s="45" t="s">
        <v>36</v>
      </c>
      <c r="B4" s="233"/>
      <c r="C4" s="234"/>
      <c r="D4" s="235"/>
    </row>
    <row r="5" spans="1:4" ht="19.5" customHeight="1" x14ac:dyDescent="0.25">
      <c r="A5" s="46" t="s">
        <v>42</v>
      </c>
      <c r="B5" s="236"/>
      <c r="C5" s="236"/>
      <c r="D5" s="236"/>
    </row>
    <row r="6" spans="1:4" ht="19.5" customHeight="1" x14ac:dyDescent="0.25"/>
    <row r="7" spans="1:4" ht="18.75" x14ac:dyDescent="0.3">
      <c r="A7" s="245" t="s">
        <v>364</v>
      </c>
      <c r="B7" s="246"/>
      <c r="C7" s="246"/>
      <c r="D7" s="246"/>
    </row>
    <row r="9" spans="1:4" ht="18" customHeight="1" x14ac:dyDescent="0.25">
      <c r="A9" s="50" t="s">
        <v>52</v>
      </c>
      <c r="B9" s="237" t="s">
        <v>43</v>
      </c>
      <c r="C9" s="237"/>
      <c r="D9" s="51" t="s">
        <v>44</v>
      </c>
    </row>
    <row r="10" spans="1:4" ht="18" customHeight="1" x14ac:dyDescent="0.25">
      <c r="A10" s="46" t="s">
        <v>45</v>
      </c>
      <c r="B10" s="231"/>
      <c r="C10" s="232"/>
      <c r="D10" s="136"/>
    </row>
    <row r="11" spans="1:4" ht="18" customHeight="1" x14ac:dyDescent="0.25">
      <c r="A11" s="46" t="s">
        <v>46</v>
      </c>
      <c r="B11" s="231"/>
      <c r="C11" s="232"/>
      <c r="D11" s="136"/>
    </row>
    <row r="12" spans="1:4" ht="18" customHeight="1" x14ac:dyDescent="0.25">
      <c r="A12" s="46" t="s">
        <v>47</v>
      </c>
      <c r="B12" s="231"/>
      <c r="C12" s="232"/>
      <c r="D12" s="136"/>
    </row>
    <row r="13" spans="1:4" ht="18" customHeight="1" x14ac:dyDescent="0.25">
      <c r="A13" s="46" t="s">
        <v>48</v>
      </c>
      <c r="B13" s="231"/>
      <c r="C13" s="232"/>
      <c r="D13" s="136"/>
    </row>
    <row r="14" spans="1:4" ht="18" customHeight="1" x14ac:dyDescent="0.25">
      <c r="A14" s="46" t="s">
        <v>49</v>
      </c>
      <c r="B14" s="231"/>
      <c r="C14" s="232"/>
      <c r="D14" s="136"/>
    </row>
    <row r="15" spans="1:4" ht="18" customHeight="1" x14ac:dyDescent="0.25">
      <c r="A15" s="46" t="s">
        <v>50</v>
      </c>
      <c r="B15" s="231"/>
      <c r="C15" s="232"/>
      <c r="D15" s="136"/>
    </row>
    <row r="16" spans="1:4" ht="18" customHeight="1" x14ac:dyDescent="0.25">
      <c r="A16" s="46" t="s">
        <v>51</v>
      </c>
      <c r="B16" s="231"/>
      <c r="C16" s="232"/>
      <c r="D16" s="136"/>
    </row>
    <row r="17" spans="1:7" ht="18" customHeight="1" x14ac:dyDescent="0.25">
      <c r="A17" s="46" t="s">
        <v>53</v>
      </c>
      <c r="B17" s="231"/>
      <c r="C17" s="232"/>
      <c r="D17" s="136"/>
    </row>
    <row r="18" spans="1:7" ht="18" customHeight="1" x14ac:dyDescent="0.25">
      <c r="A18" s="46" t="s">
        <v>54</v>
      </c>
      <c r="B18" s="231"/>
      <c r="C18" s="232"/>
      <c r="D18" s="136"/>
    </row>
    <row r="19" spans="1:7" ht="18" customHeight="1" x14ac:dyDescent="0.25">
      <c r="A19" s="46" t="s">
        <v>55</v>
      </c>
      <c r="B19" s="231"/>
      <c r="C19" s="232"/>
      <c r="D19" s="136"/>
    </row>
    <row r="20" spans="1:7" x14ac:dyDescent="0.25">
      <c r="A20" s="47"/>
      <c r="B20" s="48"/>
      <c r="C20" s="48"/>
      <c r="D20" s="49"/>
    </row>
    <row r="21" spans="1:7" ht="23.25" customHeight="1" x14ac:dyDescent="0.25">
      <c r="A21" s="52" t="s">
        <v>56</v>
      </c>
      <c r="B21" s="50" t="s">
        <v>38</v>
      </c>
      <c r="C21" s="50" t="s">
        <v>39</v>
      </c>
      <c r="D21" s="50" t="s">
        <v>40</v>
      </c>
    </row>
    <row r="22" spans="1:7" ht="18" customHeight="1" x14ac:dyDescent="0.25">
      <c r="A22" s="46" t="s">
        <v>41</v>
      </c>
      <c r="B22" s="79"/>
      <c r="C22" s="79"/>
      <c r="D22" s="79"/>
      <c r="E22" s="238" t="str">
        <f>IF(OR(B22&gt;250,C22&gt;250,D22&gt;250),"Attention, le demandeur n'est pas une PME !","")</f>
        <v/>
      </c>
      <c r="F22" s="238"/>
      <c r="G22" s="238"/>
    </row>
    <row r="23" spans="1:7" ht="18" customHeight="1" x14ac:dyDescent="0.25">
      <c r="A23" s="46" t="s">
        <v>35</v>
      </c>
      <c r="B23" s="80"/>
      <c r="C23" s="80"/>
      <c r="D23" s="80"/>
      <c r="E23" s="238" t="str">
        <f>IF(OR(B23&gt;43000000,C23&gt;43000000,D23&gt;43000000),"Attention, le demandeur n'est pas une PME !","")</f>
        <v/>
      </c>
      <c r="F23" s="238"/>
      <c r="G23" s="238"/>
    </row>
    <row r="24" spans="1:7" ht="18" customHeight="1" x14ac:dyDescent="0.25">
      <c r="A24" s="46" t="s">
        <v>28</v>
      </c>
      <c r="B24" s="80"/>
      <c r="C24" s="80"/>
      <c r="D24" s="80"/>
      <c r="E24" s="238" t="str">
        <f>IF(OR(B24&gt;50000000,C24&gt;50000000,D24&gt;50000000),"Attention, le demandeur n'est pas une PME !","")</f>
        <v/>
      </c>
      <c r="F24" s="238"/>
      <c r="G24" s="238"/>
    </row>
    <row r="25" spans="1:7" ht="18" customHeight="1" x14ac:dyDescent="0.25">
      <c r="A25" s="46" t="s">
        <v>29</v>
      </c>
      <c r="B25" s="80"/>
      <c r="C25" s="80"/>
      <c r="D25" s="80"/>
    </row>
    <row r="26" spans="1:7" ht="18" customHeight="1" x14ac:dyDescent="0.25">
      <c r="A26" s="46" t="s">
        <v>30</v>
      </c>
      <c r="B26" s="80"/>
      <c r="C26" s="80"/>
      <c r="D26" s="80"/>
    </row>
    <row r="27" spans="1:7" ht="18" customHeight="1" x14ac:dyDescent="0.25">
      <c r="A27" s="46" t="s">
        <v>31</v>
      </c>
      <c r="B27" s="80"/>
      <c r="C27" s="80"/>
      <c r="D27" s="80"/>
    </row>
    <row r="28" spans="1:7" ht="18" customHeight="1" x14ac:dyDescent="0.25">
      <c r="A28" s="46" t="s">
        <v>32</v>
      </c>
      <c r="B28" s="80"/>
      <c r="C28" s="80"/>
      <c r="D28" s="80"/>
    </row>
    <row r="29" spans="1:7" ht="18" customHeight="1" x14ac:dyDescent="0.25">
      <c r="A29" s="46" t="s">
        <v>33</v>
      </c>
      <c r="B29" s="80"/>
      <c r="C29" s="80"/>
      <c r="D29" s="80"/>
    </row>
    <row r="30" spans="1:7" ht="18" customHeight="1" x14ac:dyDescent="0.25">
      <c r="A30" s="46" t="s">
        <v>34</v>
      </c>
      <c r="B30" s="80"/>
      <c r="C30" s="80"/>
      <c r="D30" s="80"/>
    </row>
    <row r="33" spans="1:4" ht="30" x14ac:dyDescent="0.25">
      <c r="A33" s="239" t="s">
        <v>352</v>
      </c>
      <c r="B33" s="239"/>
      <c r="C33" s="239"/>
      <c r="D33" s="239"/>
    </row>
    <row r="34" spans="1:4" ht="15.75" x14ac:dyDescent="0.25">
      <c r="A34" s="161" t="s">
        <v>353</v>
      </c>
      <c r="B34" s="240"/>
      <c r="C34" s="241"/>
      <c r="D34" s="242"/>
    </row>
    <row r="35" spans="1:4" ht="18" x14ac:dyDescent="0.25">
      <c r="A35" s="162" t="s">
        <v>354</v>
      </c>
      <c r="B35" s="163" t="s">
        <v>121</v>
      </c>
      <c r="C35" s="164" t="s">
        <v>122</v>
      </c>
      <c r="D35" s="164" t="s">
        <v>123</v>
      </c>
    </row>
    <row r="36" spans="1:4" ht="15.75" x14ac:dyDescent="0.25">
      <c r="A36" s="161" t="s">
        <v>355</v>
      </c>
      <c r="B36" s="34"/>
      <c r="C36" s="34"/>
      <c r="D36" s="34"/>
    </row>
    <row r="37" spans="1:4" ht="31.5" x14ac:dyDescent="0.25">
      <c r="A37" s="161" t="s">
        <v>356</v>
      </c>
      <c r="B37" s="34"/>
      <c r="C37" s="34"/>
      <c r="D37" s="34"/>
    </row>
    <row r="38" spans="1:4" ht="15.75" x14ac:dyDescent="0.25">
      <c r="A38" s="161" t="s">
        <v>68</v>
      </c>
      <c r="B38" s="34"/>
      <c r="C38" s="34"/>
      <c r="D38" s="34"/>
    </row>
    <row r="39" spans="1:4" ht="15.75" x14ac:dyDescent="0.25">
      <c r="A39" s="165" t="s">
        <v>357</v>
      </c>
      <c r="B39" s="34"/>
      <c r="C39" s="35"/>
      <c r="D39" s="34"/>
    </row>
    <row r="40" spans="1:4" ht="31.5" x14ac:dyDescent="0.25">
      <c r="A40" s="161" t="s">
        <v>358</v>
      </c>
      <c r="B40" s="34"/>
      <c r="C40" s="34"/>
      <c r="D40" s="34"/>
    </row>
    <row r="41" spans="1:4" ht="15.75" x14ac:dyDescent="0.25">
      <c r="A41" s="161" t="s">
        <v>69</v>
      </c>
      <c r="B41" s="34"/>
      <c r="C41" s="34"/>
      <c r="D41" s="34"/>
    </row>
    <row r="42" spans="1:4" ht="31.5" x14ac:dyDescent="0.25">
      <c r="A42" s="161" t="s">
        <v>131</v>
      </c>
      <c r="B42" s="34"/>
      <c r="C42" s="34"/>
      <c r="D42" s="34"/>
    </row>
    <row r="43" spans="1:4" ht="15.75" x14ac:dyDescent="0.25">
      <c r="A43" s="161" t="s">
        <v>70</v>
      </c>
      <c r="B43" s="34"/>
      <c r="C43" s="34"/>
      <c r="D43" s="34"/>
    </row>
    <row r="44" spans="1:4" ht="36" x14ac:dyDescent="0.25">
      <c r="A44" s="164" t="s">
        <v>150</v>
      </c>
      <c r="B44" s="163" t="s">
        <v>38</v>
      </c>
      <c r="C44" s="163" t="s">
        <v>39</v>
      </c>
      <c r="D44" s="163" t="s">
        <v>40</v>
      </c>
    </row>
    <row r="45" spans="1:4" ht="18" x14ac:dyDescent="0.25">
      <c r="A45" s="166" t="s">
        <v>306</v>
      </c>
      <c r="B45" s="167"/>
      <c r="C45" s="167"/>
      <c r="D45" s="167"/>
    </row>
    <row r="46" spans="1:4" ht="18" x14ac:dyDescent="0.25">
      <c r="A46" s="168" t="s">
        <v>71</v>
      </c>
      <c r="B46" s="167"/>
      <c r="C46" s="167"/>
      <c r="D46" s="167"/>
    </row>
    <row r="47" spans="1:4" ht="15.75" x14ac:dyDescent="0.25">
      <c r="A47" s="169" t="s">
        <v>72</v>
      </c>
      <c r="B47" s="113"/>
      <c r="C47" s="113"/>
      <c r="D47" s="170"/>
    </row>
    <row r="48" spans="1:4" ht="15.75" x14ac:dyDescent="0.25">
      <c r="A48" s="171" t="s">
        <v>73</v>
      </c>
      <c r="B48" s="101">
        <f>SUM(B49:B55)</f>
        <v>0</v>
      </c>
      <c r="C48" s="101">
        <f>SUM(C49:C55)</f>
        <v>0</v>
      </c>
      <c r="D48" s="102">
        <f>SUM(D49:D55)</f>
        <v>0</v>
      </c>
    </row>
    <row r="49" spans="1:4" x14ac:dyDescent="0.25">
      <c r="A49" s="172" t="s">
        <v>359</v>
      </c>
      <c r="B49" s="97"/>
      <c r="C49" s="97"/>
      <c r="D49" s="98"/>
    </row>
    <row r="50" spans="1:4" x14ac:dyDescent="0.25">
      <c r="A50" s="172" t="s">
        <v>74</v>
      </c>
      <c r="B50" s="97"/>
      <c r="C50" s="97"/>
      <c r="D50" s="98"/>
    </row>
    <row r="51" spans="1:4" x14ac:dyDescent="0.25">
      <c r="A51" s="172" t="s">
        <v>75</v>
      </c>
      <c r="B51" s="97"/>
      <c r="C51" s="97"/>
      <c r="D51" s="98"/>
    </row>
    <row r="52" spans="1:4" x14ac:dyDescent="0.25">
      <c r="A52" s="172" t="s">
        <v>76</v>
      </c>
      <c r="B52" s="97"/>
      <c r="C52" s="97"/>
      <c r="D52" s="98"/>
    </row>
    <row r="53" spans="1:4" x14ac:dyDescent="0.25">
      <c r="A53" s="172" t="s">
        <v>77</v>
      </c>
      <c r="B53" s="97"/>
      <c r="C53" s="97"/>
      <c r="D53" s="98"/>
    </row>
    <row r="54" spans="1:4" x14ac:dyDescent="0.25">
      <c r="A54" s="172" t="s">
        <v>78</v>
      </c>
      <c r="B54" s="97"/>
      <c r="C54" s="97"/>
      <c r="D54" s="98"/>
    </row>
    <row r="55" spans="1:4" x14ac:dyDescent="0.25">
      <c r="A55" s="173" t="s">
        <v>79</v>
      </c>
      <c r="B55" s="99"/>
      <c r="C55" s="99"/>
      <c r="D55" s="100"/>
    </row>
    <row r="56" spans="1:4" ht="15.75" x14ac:dyDescent="0.25">
      <c r="A56" s="171" t="s">
        <v>80</v>
      </c>
      <c r="B56" s="101">
        <f>SUM(B57:B62)</f>
        <v>0</v>
      </c>
      <c r="C56" s="101">
        <f t="shared" ref="C56" si="0">SUM(C57:C62)</f>
        <v>0</v>
      </c>
      <c r="D56" s="101">
        <f>SUM(D57:D62)</f>
        <v>0</v>
      </c>
    </row>
    <row r="57" spans="1:4" ht="15.75" x14ac:dyDescent="0.25">
      <c r="A57" s="172" t="s">
        <v>82</v>
      </c>
      <c r="B57" s="97"/>
      <c r="C57" s="103"/>
      <c r="D57" s="104"/>
    </row>
    <row r="58" spans="1:4" ht="15.75" x14ac:dyDescent="0.25">
      <c r="A58" s="172" t="s">
        <v>81</v>
      </c>
      <c r="B58" s="105"/>
      <c r="C58" s="106"/>
      <c r="D58" s="107"/>
    </row>
    <row r="59" spans="1:4" ht="15.75" x14ac:dyDescent="0.25">
      <c r="A59" s="172" t="s">
        <v>83</v>
      </c>
      <c r="B59" s="97"/>
      <c r="C59" s="103"/>
      <c r="D59" s="104"/>
    </row>
    <row r="60" spans="1:4" ht="15.75" x14ac:dyDescent="0.25">
      <c r="A60" s="172" t="s">
        <v>84</v>
      </c>
      <c r="B60" s="97"/>
      <c r="C60" s="103"/>
      <c r="D60" s="104"/>
    </row>
    <row r="61" spans="1:4" ht="15.75" x14ac:dyDescent="0.25">
      <c r="A61" s="172" t="s">
        <v>85</v>
      </c>
      <c r="B61" s="97"/>
      <c r="C61" s="103"/>
      <c r="D61" s="104"/>
    </row>
    <row r="62" spans="1:4" ht="15.75" x14ac:dyDescent="0.25">
      <c r="A62" s="172" t="s">
        <v>120</v>
      </c>
      <c r="B62" s="99"/>
      <c r="C62" s="108"/>
      <c r="D62" s="109"/>
    </row>
    <row r="63" spans="1:4" ht="45.75" x14ac:dyDescent="0.25">
      <c r="A63" s="171" t="s">
        <v>300</v>
      </c>
      <c r="B63" s="101">
        <f>B46+B47-B48-B56</f>
        <v>0</v>
      </c>
      <c r="C63" s="101">
        <f>C46+C47-C48-C56</f>
        <v>0</v>
      </c>
      <c r="D63" s="102">
        <f>D46+D47-D48-D56</f>
        <v>0</v>
      </c>
    </row>
    <row r="64" spans="1:4" ht="15.75" x14ac:dyDescent="0.25">
      <c r="A64" s="172" t="s">
        <v>86</v>
      </c>
      <c r="B64" s="110"/>
      <c r="C64" s="111"/>
      <c r="D64" s="112"/>
    </row>
    <row r="65" spans="1:4" ht="15.75" x14ac:dyDescent="0.25">
      <c r="A65" s="171" t="s">
        <v>301</v>
      </c>
      <c r="B65" s="101">
        <f>SUM(B66:B69)</f>
        <v>0</v>
      </c>
      <c r="C65" s="101">
        <f>SUM(C66:C69)</f>
        <v>0</v>
      </c>
      <c r="D65" s="102">
        <f>SUM(D66:D69)</f>
        <v>0</v>
      </c>
    </row>
    <row r="66" spans="1:4" ht="15.75" x14ac:dyDescent="0.25">
      <c r="A66" s="174" t="s">
        <v>87</v>
      </c>
      <c r="B66" s="105"/>
      <c r="C66" s="106"/>
      <c r="D66" s="107"/>
    </row>
    <row r="67" spans="1:4" ht="15.75" x14ac:dyDescent="0.25">
      <c r="A67" s="172" t="s">
        <v>88</v>
      </c>
      <c r="B67" s="97"/>
      <c r="C67" s="103"/>
      <c r="D67" s="104"/>
    </row>
    <row r="68" spans="1:4" ht="15.75" x14ac:dyDescent="0.25">
      <c r="A68" s="172" t="s">
        <v>89</v>
      </c>
      <c r="B68" s="97"/>
      <c r="C68" s="103"/>
      <c r="D68" s="104"/>
    </row>
    <row r="69" spans="1:4" ht="15.75" x14ac:dyDescent="0.25">
      <c r="A69" s="175" t="s">
        <v>90</v>
      </c>
      <c r="B69" s="97"/>
      <c r="C69" s="103"/>
      <c r="D69" s="104"/>
    </row>
    <row r="70" spans="1:4" ht="30.75" x14ac:dyDescent="0.25">
      <c r="A70" s="171" t="s">
        <v>302</v>
      </c>
      <c r="B70" s="101">
        <f>B63-B64-B65</f>
        <v>0</v>
      </c>
      <c r="C70" s="101">
        <f>C63-C64-C65</f>
        <v>0</v>
      </c>
      <c r="D70" s="102">
        <f>D63-D64-D65</f>
        <v>0</v>
      </c>
    </row>
    <row r="71" spans="1:4" ht="15.75" x14ac:dyDescent="0.25">
      <c r="A71" s="176" t="s">
        <v>91</v>
      </c>
      <c r="B71" s="113"/>
      <c r="C71" s="114"/>
      <c r="D71" s="115"/>
    </row>
    <row r="72" spans="1:4" ht="15.75" x14ac:dyDescent="0.25">
      <c r="A72" s="177" t="s">
        <v>92</v>
      </c>
      <c r="B72" s="113"/>
      <c r="C72" s="114"/>
      <c r="D72" s="115"/>
    </row>
    <row r="73" spans="1:4" ht="30.75" x14ac:dyDescent="0.25">
      <c r="A73" s="178" t="s">
        <v>303</v>
      </c>
      <c r="B73" s="95">
        <f>B70-B71-B72</f>
        <v>0</v>
      </c>
      <c r="C73" s="95">
        <f>C70-C71-C72</f>
        <v>0</v>
      </c>
      <c r="D73" s="96">
        <f>D70-D71-D72</f>
        <v>0</v>
      </c>
    </row>
    <row r="74" spans="1:4" ht="30" x14ac:dyDescent="0.25">
      <c r="A74" s="176" t="s">
        <v>124</v>
      </c>
      <c r="B74" s="116"/>
      <c r="C74" s="117"/>
      <c r="D74" s="118"/>
    </row>
    <row r="75" spans="1:4" ht="30" x14ac:dyDescent="0.25">
      <c r="A75" s="175" t="s">
        <v>93</v>
      </c>
      <c r="B75" s="119"/>
      <c r="C75" s="120"/>
      <c r="D75" s="121"/>
    </row>
    <row r="76" spans="1:4" ht="15.75" x14ac:dyDescent="0.25">
      <c r="A76" s="171" t="s">
        <v>94</v>
      </c>
      <c r="B76" s="101">
        <f>B73+B74-B75</f>
        <v>0</v>
      </c>
      <c r="C76" s="101">
        <f>C73+C74-C75</f>
        <v>0</v>
      </c>
      <c r="D76" s="102">
        <f>D73+D74-D75</f>
        <v>0</v>
      </c>
    </row>
    <row r="77" spans="1:4" ht="15.75" x14ac:dyDescent="0.25">
      <c r="A77" s="179" t="s">
        <v>126</v>
      </c>
      <c r="B77" s="180">
        <f>B76+B72-B74</f>
        <v>0</v>
      </c>
      <c r="C77" s="180">
        <f>C76+C72-C74</f>
        <v>0</v>
      </c>
      <c r="D77" s="180">
        <f>D76+D72-D74</f>
        <v>0</v>
      </c>
    </row>
    <row r="78" spans="1:4" x14ac:dyDescent="0.25">
      <c r="A78" s="37" t="s">
        <v>125</v>
      </c>
      <c r="B78" s="123"/>
      <c r="C78" s="123"/>
      <c r="D78" s="123"/>
    </row>
    <row r="79" spans="1:4" ht="15.75" x14ac:dyDescent="0.25">
      <c r="A79" s="179" t="s">
        <v>127</v>
      </c>
      <c r="B79" s="180">
        <f>B77-B78</f>
        <v>0</v>
      </c>
      <c r="C79" s="180">
        <f>C77-C78</f>
        <v>0</v>
      </c>
      <c r="D79" s="180">
        <f>D77-D78</f>
        <v>0</v>
      </c>
    </row>
    <row r="80" spans="1:4" ht="15.75" x14ac:dyDescent="0.25">
      <c r="A80" s="179" t="s">
        <v>128</v>
      </c>
      <c r="B80" s="180">
        <f>B79</f>
        <v>0</v>
      </c>
      <c r="C80" s="180">
        <f>B80+C79</f>
        <v>0</v>
      </c>
      <c r="D80" s="180">
        <f>C80+D79</f>
        <v>0</v>
      </c>
    </row>
    <row r="81" spans="1:4" ht="18" x14ac:dyDescent="0.25">
      <c r="A81" s="247" t="s">
        <v>360</v>
      </c>
      <c r="B81" s="248"/>
      <c r="C81" s="248"/>
      <c r="D81" s="249"/>
    </row>
    <row r="82" spans="1:4" ht="15.75" x14ac:dyDescent="0.25">
      <c r="A82" s="181" t="s">
        <v>361</v>
      </c>
      <c r="B82" s="244"/>
      <c r="C82" s="244"/>
      <c r="D82" s="244"/>
    </row>
    <row r="83" spans="1:4" ht="31.5" x14ac:dyDescent="0.25">
      <c r="A83" s="181" t="s">
        <v>362</v>
      </c>
      <c r="B83" s="244"/>
      <c r="C83" s="244"/>
      <c r="D83" s="244"/>
    </row>
    <row r="84" spans="1:4" ht="15.75" x14ac:dyDescent="0.25">
      <c r="A84" s="181" t="s">
        <v>97</v>
      </c>
      <c r="B84" s="244"/>
      <c r="C84" s="244"/>
      <c r="D84" s="244"/>
    </row>
    <row r="85" spans="1:4" ht="18" x14ac:dyDescent="0.25">
      <c r="A85" s="247" t="s">
        <v>152</v>
      </c>
      <c r="B85" s="248"/>
      <c r="C85" s="248"/>
      <c r="D85" s="249"/>
    </row>
    <row r="86" spans="1:4" ht="15.75" x14ac:dyDescent="0.25">
      <c r="A86" s="181" t="s">
        <v>98</v>
      </c>
      <c r="B86" s="244"/>
      <c r="C86" s="244"/>
      <c r="D86" s="244"/>
    </row>
    <row r="87" spans="1:4" ht="15.75" x14ac:dyDescent="0.25">
      <c r="A87" s="181" t="s">
        <v>99</v>
      </c>
      <c r="B87" s="244"/>
      <c r="C87" s="244"/>
      <c r="D87" s="244"/>
    </row>
    <row r="88" spans="1:4" ht="15.75" x14ac:dyDescent="0.25">
      <c r="A88" s="181" t="s">
        <v>146</v>
      </c>
      <c r="B88" s="244"/>
      <c r="C88" s="244"/>
      <c r="D88" s="244"/>
    </row>
    <row r="89" spans="1:4" ht="15.75" x14ac:dyDescent="0.25">
      <c r="A89" s="181" t="s">
        <v>145</v>
      </c>
      <c r="B89" s="244"/>
      <c r="C89" s="244"/>
      <c r="D89" s="244"/>
    </row>
    <row r="90" spans="1:4" ht="15.75" x14ac:dyDescent="0.25">
      <c r="A90" s="181" t="s">
        <v>147</v>
      </c>
      <c r="B90" s="244"/>
      <c r="C90" s="244"/>
      <c r="D90" s="244"/>
    </row>
    <row r="91" spans="1:4" ht="36" x14ac:dyDescent="0.25">
      <c r="A91" s="182" t="s">
        <v>153</v>
      </c>
      <c r="B91" s="182" t="s">
        <v>129</v>
      </c>
      <c r="C91" s="182" t="s">
        <v>130</v>
      </c>
      <c r="D91" s="182" t="s">
        <v>363</v>
      </c>
    </row>
    <row r="92" spans="1:4" ht="18" x14ac:dyDescent="0.25">
      <c r="A92" s="183" t="s">
        <v>119</v>
      </c>
      <c r="B92" s="184"/>
      <c r="C92" s="184"/>
      <c r="D92" s="184"/>
    </row>
    <row r="93" spans="1:4" ht="15.75" x14ac:dyDescent="0.25">
      <c r="A93" s="185" t="s">
        <v>71</v>
      </c>
      <c r="B93" s="186"/>
      <c r="C93" s="186"/>
      <c r="D93" s="187"/>
    </row>
    <row r="94" spans="1:4" ht="15.75" x14ac:dyDescent="0.25">
      <c r="A94" s="188" t="s">
        <v>72</v>
      </c>
      <c r="B94" s="186"/>
      <c r="C94" s="186"/>
      <c r="D94" s="187"/>
    </row>
    <row r="95" spans="1:4" ht="15.75" x14ac:dyDescent="0.25">
      <c r="A95" s="171" t="s">
        <v>73</v>
      </c>
      <c r="B95" s="189">
        <f>SUM(B96:B102)</f>
        <v>0</v>
      </c>
      <c r="C95" s="189">
        <f>SUM(C96:C102)</f>
        <v>0</v>
      </c>
      <c r="D95" s="190">
        <f>SUM(D96:D102)</f>
        <v>0</v>
      </c>
    </row>
    <row r="96" spans="1:4" x14ac:dyDescent="0.25">
      <c r="A96" s="172" t="s">
        <v>359</v>
      </c>
      <c r="B96" s="191"/>
      <c r="C96" s="191"/>
      <c r="D96" s="192"/>
    </row>
    <row r="97" spans="1:4" x14ac:dyDescent="0.25">
      <c r="A97" s="172" t="s">
        <v>74</v>
      </c>
      <c r="B97" s="191"/>
      <c r="C97" s="191"/>
      <c r="D97" s="192"/>
    </row>
    <row r="98" spans="1:4" x14ac:dyDescent="0.25">
      <c r="A98" s="172" t="s">
        <v>75</v>
      </c>
      <c r="B98" s="191"/>
      <c r="C98" s="191"/>
      <c r="D98" s="192"/>
    </row>
    <row r="99" spans="1:4" x14ac:dyDescent="0.25">
      <c r="A99" s="172" t="s">
        <v>76</v>
      </c>
      <c r="B99" s="191"/>
      <c r="C99" s="191"/>
      <c r="D99" s="192"/>
    </row>
    <row r="100" spans="1:4" x14ac:dyDescent="0.25">
      <c r="A100" s="172" t="s">
        <v>77</v>
      </c>
      <c r="B100" s="191"/>
      <c r="C100" s="191"/>
      <c r="D100" s="192"/>
    </row>
    <row r="101" spans="1:4" x14ac:dyDescent="0.25">
      <c r="A101" s="172" t="s">
        <v>78</v>
      </c>
      <c r="B101" s="191"/>
      <c r="C101" s="191"/>
      <c r="D101" s="192"/>
    </row>
    <row r="102" spans="1:4" x14ac:dyDescent="0.25">
      <c r="A102" s="173" t="s">
        <v>79</v>
      </c>
      <c r="B102" s="193"/>
      <c r="C102" s="193"/>
      <c r="D102" s="194"/>
    </row>
    <row r="103" spans="1:4" ht="15.75" x14ac:dyDescent="0.25">
      <c r="A103" s="171" t="s">
        <v>80</v>
      </c>
      <c r="B103" s="189">
        <f>SUM(B104:B109)</f>
        <v>0</v>
      </c>
      <c r="C103" s="189">
        <f t="shared" ref="C103" si="1">SUM(C104:C109)</f>
        <v>0</v>
      </c>
      <c r="D103" s="189">
        <f>SUM(D104:D109)</f>
        <v>0</v>
      </c>
    </row>
    <row r="104" spans="1:4" ht="15.75" x14ac:dyDescent="0.25">
      <c r="A104" s="172" t="s">
        <v>82</v>
      </c>
      <c r="B104" s="191"/>
      <c r="C104" s="195"/>
      <c r="D104" s="196"/>
    </row>
    <row r="105" spans="1:4" ht="15.75" x14ac:dyDescent="0.25">
      <c r="A105" s="172" t="s">
        <v>81</v>
      </c>
      <c r="B105" s="197"/>
      <c r="C105" s="198"/>
      <c r="D105" s="199"/>
    </row>
    <row r="106" spans="1:4" ht="15.75" x14ac:dyDescent="0.25">
      <c r="A106" s="172" t="s">
        <v>83</v>
      </c>
      <c r="B106" s="191"/>
      <c r="C106" s="195"/>
      <c r="D106" s="196"/>
    </row>
    <row r="107" spans="1:4" ht="15.75" x14ac:dyDescent="0.25">
      <c r="A107" s="172" t="s">
        <v>84</v>
      </c>
      <c r="B107" s="191"/>
      <c r="C107" s="195"/>
      <c r="D107" s="196"/>
    </row>
    <row r="108" spans="1:4" ht="15.75" x14ac:dyDescent="0.25">
      <c r="A108" s="172" t="s">
        <v>85</v>
      </c>
      <c r="B108" s="191"/>
      <c r="C108" s="195"/>
      <c r="D108" s="196"/>
    </row>
    <row r="109" spans="1:4" ht="15.75" x14ac:dyDescent="0.25">
      <c r="A109" s="172" t="s">
        <v>120</v>
      </c>
      <c r="B109" s="193"/>
      <c r="C109" s="200"/>
      <c r="D109" s="201"/>
    </row>
    <row r="110" spans="1:4" ht="45.75" x14ac:dyDescent="0.25">
      <c r="A110" s="171" t="s">
        <v>300</v>
      </c>
      <c r="B110" s="189">
        <f>B93+B94-B95-B103</f>
        <v>0</v>
      </c>
      <c r="C110" s="189">
        <f>C93+C94-C95-C103</f>
        <v>0</v>
      </c>
      <c r="D110" s="190">
        <f>D93+D94-D95-D103</f>
        <v>0</v>
      </c>
    </row>
    <row r="111" spans="1:4" ht="15.75" x14ac:dyDescent="0.25">
      <c r="A111" s="172" t="s">
        <v>86</v>
      </c>
      <c r="B111" s="202"/>
      <c r="C111" s="203"/>
      <c r="D111" s="204"/>
    </row>
    <row r="112" spans="1:4" ht="15.75" x14ac:dyDescent="0.25">
      <c r="A112" s="171" t="s">
        <v>301</v>
      </c>
      <c r="B112" s="189">
        <f>SUM(B113:B116)</f>
        <v>0</v>
      </c>
      <c r="C112" s="189">
        <f>SUM(C113:C116)</f>
        <v>0</v>
      </c>
      <c r="D112" s="190">
        <f>SUM(D113:D116)</f>
        <v>0</v>
      </c>
    </row>
    <row r="113" spans="1:4" ht="15.75" x14ac:dyDescent="0.25">
      <c r="A113" s="174" t="s">
        <v>87</v>
      </c>
      <c r="B113" s="197"/>
      <c r="C113" s="198"/>
      <c r="D113" s="199"/>
    </row>
    <row r="114" spans="1:4" ht="15.75" x14ac:dyDescent="0.25">
      <c r="A114" s="172" t="s">
        <v>88</v>
      </c>
      <c r="B114" s="191"/>
      <c r="C114" s="195"/>
      <c r="D114" s="196"/>
    </row>
    <row r="115" spans="1:4" ht="15.75" x14ac:dyDescent="0.25">
      <c r="A115" s="172" t="s">
        <v>89</v>
      </c>
      <c r="B115" s="191"/>
      <c r="C115" s="195"/>
      <c r="D115" s="196"/>
    </row>
    <row r="116" spans="1:4" ht="15.75" x14ac:dyDescent="0.25">
      <c r="A116" s="175" t="s">
        <v>90</v>
      </c>
      <c r="B116" s="186"/>
      <c r="C116" s="205"/>
      <c r="D116" s="206"/>
    </row>
    <row r="117" spans="1:4" ht="30.75" x14ac:dyDescent="0.25">
      <c r="A117" s="171" t="s">
        <v>302</v>
      </c>
      <c r="B117" s="189">
        <f>B110-B111-B112</f>
        <v>0</v>
      </c>
      <c r="C117" s="189">
        <f>C110-C111-C112</f>
        <v>0</v>
      </c>
      <c r="D117" s="190">
        <f>D110-D111-D112</f>
        <v>0</v>
      </c>
    </row>
    <row r="118" spans="1:4" ht="15.75" x14ac:dyDescent="0.25">
      <c r="A118" s="176" t="s">
        <v>91</v>
      </c>
      <c r="B118" s="197"/>
      <c r="C118" s="198"/>
      <c r="D118" s="199"/>
    </row>
    <row r="119" spans="1:4" ht="15.75" x14ac:dyDescent="0.25">
      <c r="A119" s="175" t="s">
        <v>92</v>
      </c>
      <c r="B119" s="193"/>
      <c r="C119" s="200"/>
      <c r="D119" s="201"/>
    </row>
    <row r="120" spans="1:4" ht="30.75" x14ac:dyDescent="0.25">
      <c r="A120" s="171" t="s">
        <v>303</v>
      </c>
      <c r="B120" s="189">
        <f>B117-B118-B119</f>
        <v>0</v>
      </c>
      <c r="C120" s="189">
        <f>C117-C118-C119</f>
        <v>0</v>
      </c>
      <c r="D120" s="190">
        <f>D117-D118-D119</f>
        <v>0</v>
      </c>
    </row>
    <row r="121" spans="1:4" ht="30" x14ac:dyDescent="0.25">
      <c r="A121" s="176" t="s">
        <v>124</v>
      </c>
      <c r="B121" s="207"/>
      <c r="C121" s="208"/>
      <c r="D121" s="209"/>
    </row>
    <row r="122" spans="1:4" ht="30" x14ac:dyDescent="0.25">
      <c r="A122" s="175" t="s">
        <v>93</v>
      </c>
      <c r="B122" s="186"/>
      <c r="C122" s="205"/>
      <c r="D122" s="206"/>
    </row>
    <row r="123" spans="1:4" ht="15.75" x14ac:dyDescent="0.25">
      <c r="A123" s="171" t="s">
        <v>94</v>
      </c>
      <c r="B123" s="189">
        <f>B120+B121-B122</f>
        <v>0</v>
      </c>
      <c r="C123" s="189">
        <f>C120+C121-C122</f>
        <v>0</v>
      </c>
      <c r="D123" s="190">
        <f>D120+D121-D122</f>
        <v>0</v>
      </c>
    </row>
    <row r="124" spans="1:4" ht="15.75" x14ac:dyDescent="0.25">
      <c r="A124" s="179" t="s">
        <v>126</v>
      </c>
      <c r="B124" s="179">
        <f>B123+B119-B121</f>
        <v>0</v>
      </c>
      <c r="C124" s="179">
        <f t="shared" ref="C124:D124" si="2">C123+C119-C121</f>
        <v>0</v>
      </c>
      <c r="D124" s="179">
        <f t="shared" si="2"/>
        <v>0</v>
      </c>
    </row>
    <row r="125" spans="1:4" x14ac:dyDescent="0.25">
      <c r="A125" s="37" t="s">
        <v>125</v>
      </c>
      <c r="B125" s="210"/>
      <c r="C125" s="210"/>
      <c r="D125" s="210"/>
    </row>
    <row r="126" spans="1:4" ht="15.75" x14ac:dyDescent="0.25">
      <c r="A126" s="179" t="s">
        <v>127</v>
      </c>
      <c r="B126" s="179">
        <f>B124-B125</f>
        <v>0</v>
      </c>
      <c r="C126" s="179">
        <f>C124-C125</f>
        <v>0</v>
      </c>
      <c r="D126" s="179">
        <f>D124-D125</f>
        <v>0</v>
      </c>
    </row>
    <row r="127" spans="1:4" ht="15.75" x14ac:dyDescent="0.25">
      <c r="A127" s="179" t="s">
        <v>128</v>
      </c>
      <c r="B127" s="179">
        <f>B126</f>
        <v>0</v>
      </c>
      <c r="C127" s="179">
        <f>B127+C126</f>
        <v>0</v>
      </c>
      <c r="D127" s="179">
        <f>C127+D126</f>
        <v>0</v>
      </c>
    </row>
    <row r="128" spans="1:4" ht="18" x14ac:dyDescent="0.25">
      <c r="A128" s="243" t="s">
        <v>154</v>
      </c>
      <c r="B128" s="243"/>
      <c r="C128" s="243"/>
      <c r="D128" s="243"/>
    </row>
    <row r="129" spans="1:4" ht="31.5" x14ac:dyDescent="0.25">
      <c r="A129" s="181" t="s">
        <v>100</v>
      </c>
      <c r="B129" s="244"/>
      <c r="C129" s="244"/>
      <c r="D129" s="244"/>
    </row>
    <row r="130" spans="1:4" ht="31.5" x14ac:dyDescent="0.25">
      <c r="A130" s="181" t="s">
        <v>101</v>
      </c>
      <c r="B130" s="244"/>
      <c r="C130" s="244"/>
      <c r="D130" s="244"/>
    </row>
  </sheetData>
  <sheetProtection algorithmName="SHA-512" hashValue="YZ4QIPepYEkiZe3GkVL6b6N/LW6CXQuPSyJpDkigjufEm1L4hC4SgeEn6yNXxnZIlPrxElb5HWFGBdc7l/M2lw==" saltValue="f4iKnlq6WCOJFzgM3Lcp1A==" spinCount="100000" sheet="1" formatRows="0"/>
  <mergeCells count="34">
    <mergeCell ref="A128:D128"/>
    <mergeCell ref="B129:D129"/>
    <mergeCell ref="B130:D130"/>
    <mergeCell ref="A7:D7"/>
    <mergeCell ref="B86:D86"/>
    <mergeCell ref="B87:D87"/>
    <mergeCell ref="B88:D88"/>
    <mergeCell ref="B89:D89"/>
    <mergeCell ref="B90:D90"/>
    <mergeCell ref="A81:D81"/>
    <mergeCell ref="B82:D82"/>
    <mergeCell ref="B83:D83"/>
    <mergeCell ref="B84:D84"/>
    <mergeCell ref="A85:D85"/>
    <mergeCell ref="E22:G22"/>
    <mergeCell ref="E23:G23"/>
    <mergeCell ref="E24:G24"/>
    <mergeCell ref="A33:D33"/>
    <mergeCell ref="B34:D34"/>
    <mergeCell ref="B1:D1"/>
    <mergeCell ref="B2:D2"/>
    <mergeCell ref="B17:C17"/>
    <mergeCell ref="B18:C18"/>
    <mergeCell ref="B19:C19"/>
    <mergeCell ref="B4:D4"/>
    <mergeCell ref="B11:C11"/>
    <mergeCell ref="B12:C12"/>
    <mergeCell ref="B13:C13"/>
    <mergeCell ref="B14:C14"/>
    <mergeCell ref="B15:C15"/>
    <mergeCell ref="B5:D5"/>
    <mergeCell ref="B9:C9"/>
    <mergeCell ref="B10:C10"/>
    <mergeCell ref="B16:C16"/>
  </mergeCells>
  <dataValidations count="2">
    <dataValidation type="decimal" operator="greaterThanOrEqual" allowBlank="1" showErrorMessage="1" sqref="B22:D30" xr:uid="{11708C11-1800-4959-8B76-F14DAFFB88C8}">
      <formula1>-5000000</formula1>
    </dataValidation>
    <dataValidation operator="greaterThan" allowBlank="1" showErrorMessage="1" sqref="B10:D19" xr:uid="{1E91C82F-6022-4CFA-82D5-0E7C38AB9785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T48"/>
  <sheetViews>
    <sheetView zoomScale="85" zoomScaleNormal="85" workbookViewId="0">
      <selection activeCell="B8" sqref="B8"/>
    </sheetView>
  </sheetViews>
  <sheetFormatPr baseColWidth="10" defaultColWidth="11.42578125" defaultRowHeight="14.25" x14ac:dyDescent="0.2"/>
  <cols>
    <col min="1" max="1" width="14.42578125" style="53" customWidth="1"/>
    <col min="2" max="2" width="21.85546875" style="53" customWidth="1"/>
    <col min="3" max="3" width="51.42578125" style="53" customWidth="1"/>
    <col min="4" max="4" width="23.140625" style="53" customWidth="1"/>
    <col min="5" max="5" width="20.5703125" style="53" customWidth="1"/>
    <col min="6" max="7" width="31.85546875" style="53" customWidth="1"/>
    <col min="8" max="16384" width="11.42578125" style="53"/>
  </cols>
  <sheetData>
    <row r="1" spans="1:20" ht="18" customHeight="1" x14ac:dyDescent="0.2">
      <c r="A1" s="257" t="s">
        <v>23</v>
      </c>
      <c r="B1" s="257"/>
      <c r="C1" s="256">
        <f>'1-Infos demandeur'!B1</f>
        <v>0</v>
      </c>
      <c r="D1" s="256"/>
      <c r="E1" s="256"/>
      <c r="F1" s="256"/>
      <c r="G1" s="256"/>
    </row>
    <row r="2" spans="1:20" ht="18" customHeight="1" x14ac:dyDescent="0.2">
      <c r="A2" s="257" t="s">
        <v>26</v>
      </c>
      <c r="B2" s="257"/>
      <c r="C2" s="256">
        <f>'1-Infos demandeur'!B2</f>
        <v>0</v>
      </c>
      <c r="D2" s="256"/>
      <c r="E2" s="256"/>
      <c r="F2" s="256"/>
      <c r="G2" s="256"/>
    </row>
    <row r="3" spans="1:20" ht="6.75" customHeight="1" x14ac:dyDescent="0.2">
      <c r="A3" s="54"/>
      <c r="B3" s="54"/>
      <c r="C3" s="54"/>
      <c r="D3" s="54"/>
      <c r="E3" s="54"/>
      <c r="F3" s="54"/>
      <c r="G3" s="54"/>
    </row>
    <row r="4" spans="1:20" s="55" customFormat="1" ht="20.25" customHeight="1" x14ac:dyDescent="0.25">
      <c r="A4" s="255" t="s">
        <v>109</v>
      </c>
      <c r="B4" s="255"/>
      <c r="C4" s="258" t="s">
        <v>278</v>
      </c>
      <c r="D4" s="258"/>
      <c r="E4" s="258"/>
      <c r="F4" s="258"/>
      <c r="G4" s="258"/>
    </row>
    <row r="5" spans="1:20" ht="6" customHeight="1" x14ac:dyDescent="0.2"/>
    <row r="6" spans="1:20" ht="15.75" x14ac:dyDescent="0.25">
      <c r="A6" s="56" t="s">
        <v>64</v>
      </c>
      <c r="B6" s="56"/>
      <c r="C6" s="57"/>
      <c r="D6" s="14"/>
      <c r="E6" s="58"/>
      <c r="F6" s="58"/>
    </row>
    <row r="7" spans="1:20" ht="65.25" customHeight="1" x14ac:dyDescent="0.2">
      <c r="A7" s="31" t="s">
        <v>107</v>
      </c>
      <c r="B7" s="31" t="s">
        <v>66</v>
      </c>
      <c r="C7" s="31" t="s">
        <v>132</v>
      </c>
      <c r="D7" s="31" t="s">
        <v>65</v>
      </c>
      <c r="E7" s="31" t="s">
        <v>108</v>
      </c>
      <c r="F7" s="31" t="s">
        <v>133</v>
      </c>
      <c r="G7" s="133" t="s">
        <v>342</v>
      </c>
    </row>
    <row r="8" spans="1:20" ht="45" customHeight="1" x14ac:dyDescent="0.2">
      <c r="A8" s="59">
        <v>1</v>
      </c>
      <c r="B8" s="62"/>
      <c r="C8" s="62"/>
      <c r="D8" s="62"/>
      <c r="E8" s="60" t="s">
        <v>158</v>
      </c>
      <c r="F8" s="63"/>
      <c r="G8" s="63"/>
      <c r="S8" s="212">
        <f>ROUND(F8,2)</f>
        <v>0</v>
      </c>
      <c r="T8" s="212">
        <f>ROUND(G8,2)</f>
        <v>0</v>
      </c>
    </row>
    <row r="9" spans="1:20" ht="45" customHeight="1" x14ac:dyDescent="0.2">
      <c r="A9" s="59">
        <v>2</v>
      </c>
      <c r="B9" s="62"/>
      <c r="C9" s="62"/>
      <c r="D9" s="62"/>
      <c r="E9" s="60" t="s">
        <v>161</v>
      </c>
      <c r="F9" s="63"/>
      <c r="G9" s="63"/>
      <c r="S9" s="212">
        <f t="shared" ref="S9:S47" si="0">ROUND(F9,2)</f>
        <v>0</v>
      </c>
      <c r="T9" s="212">
        <f t="shared" ref="T9:T47" si="1">ROUND(G9,2)</f>
        <v>0</v>
      </c>
    </row>
    <row r="10" spans="1:20" ht="45" customHeight="1" x14ac:dyDescent="0.2">
      <c r="A10" s="59">
        <v>3</v>
      </c>
      <c r="B10" s="62"/>
      <c r="C10" s="62"/>
      <c r="D10" s="62"/>
      <c r="E10" s="60" t="s">
        <v>164</v>
      </c>
      <c r="F10" s="63"/>
      <c r="G10" s="63"/>
      <c r="S10" s="212">
        <f t="shared" si="0"/>
        <v>0</v>
      </c>
      <c r="T10" s="212">
        <f t="shared" si="1"/>
        <v>0</v>
      </c>
    </row>
    <row r="11" spans="1:20" ht="45" customHeight="1" x14ac:dyDescent="0.2">
      <c r="A11" s="59">
        <v>4</v>
      </c>
      <c r="B11" s="62"/>
      <c r="C11" s="62"/>
      <c r="D11" s="62"/>
      <c r="E11" s="60" t="s">
        <v>165</v>
      </c>
      <c r="F11" s="63"/>
      <c r="G11" s="63"/>
      <c r="S11" s="212">
        <f t="shared" si="0"/>
        <v>0</v>
      </c>
      <c r="T11" s="212">
        <f t="shared" si="1"/>
        <v>0</v>
      </c>
    </row>
    <row r="12" spans="1:20" ht="45" customHeight="1" x14ac:dyDescent="0.2">
      <c r="A12" s="59">
        <v>5</v>
      </c>
      <c r="B12" s="62"/>
      <c r="C12" s="62"/>
      <c r="D12" s="62"/>
      <c r="E12" s="60" t="s">
        <v>166</v>
      </c>
      <c r="F12" s="63"/>
      <c r="G12" s="63"/>
      <c r="S12" s="212">
        <f t="shared" si="0"/>
        <v>0</v>
      </c>
      <c r="T12" s="212">
        <f t="shared" si="1"/>
        <v>0</v>
      </c>
    </row>
    <row r="13" spans="1:20" ht="45" customHeight="1" x14ac:dyDescent="0.2">
      <c r="A13" s="59">
        <v>6</v>
      </c>
      <c r="B13" s="62"/>
      <c r="C13" s="62"/>
      <c r="D13" s="62"/>
      <c r="E13" s="60" t="s">
        <v>167</v>
      </c>
      <c r="F13" s="63"/>
      <c r="G13" s="63"/>
      <c r="S13" s="212">
        <f t="shared" si="0"/>
        <v>0</v>
      </c>
      <c r="T13" s="212">
        <f t="shared" si="1"/>
        <v>0</v>
      </c>
    </row>
    <row r="14" spans="1:20" ht="45" customHeight="1" x14ac:dyDescent="0.2">
      <c r="A14" s="59">
        <v>7</v>
      </c>
      <c r="B14" s="62"/>
      <c r="C14" s="62"/>
      <c r="D14" s="62"/>
      <c r="E14" s="60" t="s">
        <v>168</v>
      </c>
      <c r="F14" s="63"/>
      <c r="G14" s="63"/>
      <c r="S14" s="212">
        <f t="shared" si="0"/>
        <v>0</v>
      </c>
      <c r="T14" s="212">
        <f t="shared" si="1"/>
        <v>0</v>
      </c>
    </row>
    <row r="15" spans="1:20" ht="45" customHeight="1" x14ac:dyDescent="0.2">
      <c r="A15" s="59">
        <v>8</v>
      </c>
      <c r="B15" s="62"/>
      <c r="C15" s="62"/>
      <c r="D15" s="62"/>
      <c r="E15" s="60" t="s">
        <v>169</v>
      </c>
      <c r="F15" s="63"/>
      <c r="G15" s="63"/>
      <c r="S15" s="212">
        <f t="shared" si="0"/>
        <v>0</v>
      </c>
      <c r="T15" s="212">
        <f t="shared" si="1"/>
        <v>0</v>
      </c>
    </row>
    <row r="16" spans="1:20" ht="45" customHeight="1" x14ac:dyDescent="0.2">
      <c r="A16" s="59">
        <v>9</v>
      </c>
      <c r="B16" s="62"/>
      <c r="C16" s="62"/>
      <c r="D16" s="62"/>
      <c r="E16" s="60" t="s">
        <v>170</v>
      </c>
      <c r="F16" s="63"/>
      <c r="G16" s="63"/>
      <c r="S16" s="212">
        <f t="shared" si="0"/>
        <v>0</v>
      </c>
      <c r="T16" s="212">
        <f t="shared" si="1"/>
        <v>0</v>
      </c>
    </row>
    <row r="17" spans="1:20" ht="45" customHeight="1" x14ac:dyDescent="0.2">
      <c r="A17" s="59">
        <v>10</v>
      </c>
      <c r="B17" s="62"/>
      <c r="C17" s="62"/>
      <c r="D17" s="62"/>
      <c r="E17" s="60" t="s">
        <v>171</v>
      </c>
      <c r="F17" s="63"/>
      <c r="G17" s="63"/>
      <c r="S17" s="212">
        <f t="shared" si="0"/>
        <v>0</v>
      </c>
      <c r="T17" s="212">
        <f t="shared" si="1"/>
        <v>0</v>
      </c>
    </row>
    <row r="18" spans="1:20" ht="45" customHeight="1" x14ac:dyDescent="0.2">
      <c r="A18" s="59">
        <v>11</v>
      </c>
      <c r="B18" s="62"/>
      <c r="C18" s="62"/>
      <c r="D18" s="62"/>
      <c r="E18" s="60" t="s">
        <v>172</v>
      </c>
      <c r="F18" s="63"/>
      <c r="G18" s="63"/>
      <c r="S18" s="212">
        <f t="shared" si="0"/>
        <v>0</v>
      </c>
      <c r="T18" s="212">
        <f t="shared" si="1"/>
        <v>0</v>
      </c>
    </row>
    <row r="19" spans="1:20" ht="45" customHeight="1" x14ac:dyDescent="0.2">
      <c r="A19" s="59">
        <v>12</v>
      </c>
      <c r="B19" s="62"/>
      <c r="C19" s="62"/>
      <c r="D19" s="62"/>
      <c r="E19" s="60" t="s">
        <v>173</v>
      </c>
      <c r="F19" s="63"/>
      <c r="G19" s="63"/>
      <c r="S19" s="212">
        <f t="shared" si="0"/>
        <v>0</v>
      </c>
      <c r="T19" s="212">
        <f t="shared" si="1"/>
        <v>0</v>
      </c>
    </row>
    <row r="20" spans="1:20" ht="45" customHeight="1" x14ac:dyDescent="0.2">
      <c r="A20" s="59">
        <v>13</v>
      </c>
      <c r="B20" s="62"/>
      <c r="C20" s="62"/>
      <c r="D20" s="62"/>
      <c r="E20" s="60" t="s">
        <v>174</v>
      </c>
      <c r="F20" s="63"/>
      <c r="G20" s="63"/>
      <c r="S20" s="212">
        <f t="shared" si="0"/>
        <v>0</v>
      </c>
      <c r="T20" s="212">
        <f t="shared" si="1"/>
        <v>0</v>
      </c>
    </row>
    <row r="21" spans="1:20" ht="45" customHeight="1" x14ac:dyDescent="0.2">
      <c r="A21" s="59">
        <v>14</v>
      </c>
      <c r="B21" s="62"/>
      <c r="C21" s="62"/>
      <c r="D21" s="62"/>
      <c r="E21" s="60" t="s">
        <v>175</v>
      </c>
      <c r="F21" s="63"/>
      <c r="G21" s="63"/>
      <c r="S21" s="212">
        <f t="shared" si="0"/>
        <v>0</v>
      </c>
      <c r="T21" s="212">
        <f t="shared" si="1"/>
        <v>0</v>
      </c>
    </row>
    <row r="22" spans="1:20" ht="45" customHeight="1" x14ac:dyDescent="0.2">
      <c r="A22" s="59">
        <v>15</v>
      </c>
      <c r="B22" s="62"/>
      <c r="C22" s="62"/>
      <c r="D22" s="62"/>
      <c r="E22" s="60" t="s">
        <v>176</v>
      </c>
      <c r="F22" s="63"/>
      <c r="G22" s="63"/>
      <c r="S22" s="212">
        <f t="shared" si="0"/>
        <v>0</v>
      </c>
      <c r="T22" s="212">
        <f t="shared" si="1"/>
        <v>0</v>
      </c>
    </row>
    <row r="23" spans="1:20" ht="45" customHeight="1" x14ac:dyDescent="0.2">
      <c r="A23" s="59">
        <v>16</v>
      </c>
      <c r="B23" s="62"/>
      <c r="C23" s="62"/>
      <c r="D23" s="62"/>
      <c r="E23" s="60" t="s">
        <v>177</v>
      </c>
      <c r="F23" s="63"/>
      <c r="G23" s="63"/>
      <c r="S23" s="212">
        <f t="shared" si="0"/>
        <v>0</v>
      </c>
      <c r="T23" s="212">
        <f t="shared" si="1"/>
        <v>0</v>
      </c>
    </row>
    <row r="24" spans="1:20" ht="45" customHeight="1" x14ac:dyDescent="0.2">
      <c r="A24" s="59">
        <v>17</v>
      </c>
      <c r="B24" s="62"/>
      <c r="C24" s="62"/>
      <c r="D24" s="62"/>
      <c r="E24" s="60" t="s">
        <v>178</v>
      </c>
      <c r="F24" s="63"/>
      <c r="G24" s="63"/>
      <c r="S24" s="212">
        <f t="shared" si="0"/>
        <v>0</v>
      </c>
      <c r="T24" s="212">
        <f t="shared" si="1"/>
        <v>0</v>
      </c>
    </row>
    <row r="25" spans="1:20" ht="45" customHeight="1" x14ac:dyDescent="0.2">
      <c r="A25" s="59">
        <v>18</v>
      </c>
      <c r="B25" s="62"/>
      <c r="C25" s="62"/>
      <c r="D25" s="62"/>
      <c r="E25" s="60" t="s">
        <v>179</v>
      </c>
      <c r="F25" s="63"/>
      <c r="G25" s="63"/>
      <c r="S25" s="212">
        <f t="shared" si="0"/>
        <v>0</v>
      </c>
      <c r="T25" s="212">
        <f t="shared" si="1"/>
        <v>0</v>
      </c>
    </row>
    <row r="26" spans="1:20" ht="45" customHeight="1" x14ac:dyDescent="0.2">
      <c r="A26" s="59">
        <v>19</v>
      </c>
      <c r="B26" s="62"/>
      <c r="C26" s="62"/>
      <c r="D26" s="62"/>
      <c r="E26" s="60" t="s">
        <v>180</v>
      </c>
      <c r="F26" s="63"/>
      <c r="G26" s="63"/>
      <c r="S26" s="212">
        <f t="shared" si="0"/>
        <v>0</v>
      </c>
      <c r="T26" s="212">
        <f t="shared" si="1"/>
        <v>0</v>
      </c>
    </row>
    <row r="27" spans="1:20" ht="45" customHeight="1" x14ac:dyDescent="0.2">
      <c r="A27" s="59">
        <v>20</v>
      </c>
      <c r="B27" s="62"/>
      <c r="C27" s="62"/>
      <c r="D27" s="62"/>
      <c r="E27" s="60" t="s">
        <v>181</v>
      </c>
      <c r="F27" s="63"/>
      <c r="G27" s="63"/>
      <c r="S27" s="212">
        <f t="shared" si="0"/>
        <v>0</v>
      </c>
      <c r="T27" s="212">
        <f t="shared" si="1"/>
        <v>0</v>
      </c>
    </row>
    <row r="28" spans="1:20" ht="45" customHeight="1" x14ac:dyDescent="0.2">
      <c r="A28" s="59">
        <v>21</v>
      </c>
      <c r="B28" s="62"/>
      <c r="C28" s="62"/>
      <c r="D28" s="62"/>
      <c r="E28" s="60" t="s">
        <v>184</v>
      </c>
      <c r="F28" s="63"/>
      <c r="G28" s="63"/>
      <c r="S28" s="212">
        <f t="shared" si="0"/>
        <v>0</v>
      </c>
      <c r="T28" s="212">
        <f t="shared" si="1"/>
        <v>0</v>
      </c>
    </row>
    <row r="29" spans="1:20" ht="45" customHeight="1" x14ac:dyDescent="0.2">
      <c r="A29" s="59">
        <v>22</v>
      </c>
      <c r="B29" s="62"/>
      <c r="C29" s="62"/>
      <c r="D29" s="62"/>
      <c r="E29" s="60" t="s">
        <v>187</v>
      </c>
      <c r="F29" s="63"/>
      <c r="G29" s="63"/>
      <c r="S29" s="212">
        <f t="shared" si="0"/>
        <v>0</v>
      </c>
      <c r="T29" s="212">
        <f t="shared" si="1"/>
        <v>0</v>
      </c>
    </row>
    <row r="30" spans="1:20" ht="45" customHeight="1" x14ac:dyDescent="0.2">
      <c r="A30" s="59">
        <v>23</v>
      </c>
      <c r="B30" s="62"/>
      <c r="C30" s="62"/>
      <c r="D30" s="62"/>
      <c r="E30" s="60" t="s">
        <v>190</v>
      </c>
      <c r="F30" s="63"/>
      <c r="G30" s="63"/>
      <c r="S30" s="212">
        <f t="shared" si="0"/>
        <v>0</v>
      </c>
      <c r="T30" s="212">
        <f t="shared" si="1"/>
        <v>0</v>
      </c>
    </row>
    <row r="31" spans="1:20" ht="45" customHeight="1" x14ac:dyDescent="0.2">
      <c r="A31" s="59">
        <v>24</v>
      </c>
      <c r="B31" s="62"/>
      <c r="C31" s="62"/>
      <c r="D31" s="62"/>
      <c r="E31" s="60" t="s">
        <v>193</v>
      </c>
      <c r="F31" s="63"/>
      <c r="G31" s="63"/>
      <c r="S31" s="212">
        <f t="shared" si="0"/>
        <v>0</v>
      </c>
      <c r="T31" s="212">
        <f t="shared" si="1"/>
        <v>0</v>
      </c>
    </row>
    <row r="32" spans="1:20" ht="45" customHeight="1" x14ac:dyDescent="0.2">
      <c r="A32" s="59">
        <v>25</v>
      </c>
      <c r="B32" s="62"/>
      <c r="C32" s="62"/>
      <c r="D32" s="62"/>
      <c r="E32" s="60" t="s">
        <v>194</v>
      </c>
      <c r="F32" s="63"/>
      <c r="G32" s="63"/>
      <c r="S32" s="212">
        <f t="shared" si="0"/>
        <v>0</v>
      </c>
      <c r="T32" s="212">
        <f t="shared" si="1"/>
        <v>0</v>
      </c>
    </row>
    <row r="33" spans="1:20" ht="45" customHeight="1" x14ac:dyDescent="0.2">
      <c r="A33" s="59">
        <v>26</v>
      </c>
      <c r="B33" s="62"/>
      <c r="C33" s="62"/>
      <c r="D33" s="62"/>
      <c r="E33" s="60" t="s">
        <v>195</v>
      </c>
      <c r="F33" s="63"/>
      <c r="G33" s="63"/>
      <c r="S33" s="212">
        <f t="shared" si="0"/>
        <v>0</v>
      </c>
      <c r="T33" s="212">
        <f t="shared" si="1"/>
        <v>0</v>
      </c>
    </row>
    <row r="34" spans="1:20" ht="45" customHeight="1" x14ac:dyDescent="0.2">
      <c r="A34" s="59">
        <v>27</v>
      </c>
      <c r="B34" s="62"/>
      <c r="C34" s="62"/>
      <c r="D34" s="62"/>
      <c r="E34" s="60" t="s">
        <v>196</v>
      </c>
      <c r="F34" s="63"/>
      <c r="G34" s="63"/>
      <c r="S34" s="212">
        <f t="shared" si="0"/>
        <v>0</v>
      </c>
      <c r="T34" s="212">
        <f t="shared" si="1"/>
        <v>0</v>
      </c>
    </row>
    <row r="35" spans="1:20" ht="45" customHeight="1" x14ac:dyDescent="0.2">
      <c r="A35" s="59">
        <v>28</v>
      </c>
      <c r="B35" s="62"/>
      <c r="C35" s="62"/>
      <c r="D35" s="62"/>
      <c r="E35" s="60" t="s">
        <v>197</v>
      </c>
      <c r="F35" s="63"/>
      <c r="G35" s="63"/>
      <c r="S35" s="212">
        <f t="shared" si="0"/>
        <v>0</v>
      </c>
      <c r="T35" s="212">
        <f t="shared" si="1"/>
        <v>0</v>
      </c>
    </row>
    <row r="36" spans="1:20" ht="45" customHeight="1" x14ac:dyDescent="0.2">
      <c r="A36" s="59">
        <v>29</v>
      </c>
      <c r="B36" s="62"/>
      <c r="C36" s="62"/>
      <c r="D36" s="62"/>
      <c r="E36" s="60" t="s">
        <v>198</v>
      </c>
      <c r="F36" s="63"/>
      <c r="G36" s="63"/>
      <c r="S36" s="212">
        <f t="shared" si="0"/>
        <v>0</v>
      </c>
      <c r="T36" s="212">
        <f t="shared" si="1"/>
        <v>0</v>
      </c>
    </row>
    <row r="37" spans="1:20" ht="45" customHeight="1" x14ac:dyDescent="0.2">
      <c r="A37" s="59">
        <v>30</v>
      </c>
      <c r="B37" s="62"/>
      <c r="C37" s="62"/>
      <c r="D37" s="62"/>
      <c r="E37" s="60" t="s">
        <v>199</v>
      </c>
      <c r="F37" s="63"/>
      <c r="G37" s="63"/>
      <c r="S37" s="212">
        <f t="shared" si="0"/>
        <v>0</v>
      </c>
      <c r="T37" s="212">
        <f t="shared" si="1"/>
        <v>0</v>
      </c>
    </row>
    <row r="38" spans="1:20" ht="45" customHeight="1" x14ac:dyDescent="0.2">
      <c r="A38" s="59">
        <v>31</v>
      </c>
      <c r="B38" s="62"/>
      <c r="C38" s="62"/>
      <c r="D38" s="62"/>
      <c r="E38" s="60" t="s">
        <v>200</v>
      </c>
      <c r="F38" s="63"/>
      <c r="G38" s="63"/>
      <c r="S38" s="212">
        <f t="shared" si="0"/>
        <v>0</v>
      </c>
      <c r="T38" s="212">
        <f t="shared" si="1"/>
        <v>0</v>
      </c>
    </row>
    <row r="39" spans="1:20" ht="45" customHeight="1" x14ac:dyDescent="0.2">
      <c r="A39" s="59">
        <v>32</v>
      </c>
      <c r="B39" s="62"/>
      <c r="C39" s="62"/>
      <c r="D39" s="62"/>
      <c r="E39" s="60" t="s">
        <v>205</v>
      </c>
      <c r="F39" s="63"/>
      <c r="G39" s="63"/>
      <c r="S39" s="212">
        <f t="shared" si="0"/>
        <v>0</v>
      </c>
      <c r="T39" s="212">
        <f t="shared" si="1"/>
        <v>0</v>
      </c>
    </row>
    <row r="40" spans="1:20" ht="45" customHeight="1" x14ac:dyDescent="0.2">
      <c r="A40" s="59">
        <v>33</v>
      </c>
      <c r="B40" s="62"/>
      <c r="C40" s="62"/>
      <c r="D40" s="62"/>
      <c r="E40" s="60" t="s">
        <v>206</v>
      </c>
      <c r="F40" s="63"/>
      <c r="G40" s="63"/>
      <c r="S40" s="212">
        <f t="shared" si="0"/>
        <v>0</v>
      </c>
      <c r="T40" s="212">
        <f t="shared" si="1"/>
        <v>0</v>
      </c>
    </row>
    <row r="41" spans="1:20" ht="45" customHeight="1" x14ac:dyDescent="0.2">
      <c r="A41" s="59">
        <v>34</v>
      </c>
      <c r="B41" s="62"/>
      <c r="C41" s="62"/>
      <c r="D41" s="62"/>
      <c r="E41" s="60" t="s">
        <v>207</v>
      </c>
      <c r="F41" s="63"/>
      <c r="G41" s="63"/>
      <c r="S41" s="212">
        <f t="shared" si="0"/>
        <v>0</v>
      </c>
      <c r="T41" s="212">
        <f t="shared" si="1"/>
        <v>0</v>
      </c>
    </row>
    <row r="42" spans="1:20" ht="45" customHeight="1" x14ac:dyDescent="0.2">
      <c r="A42" s="59">
        <v>35</v>
      </c>
      <c r="B42" s="62"/>
      <c r="C42" s="62"/>
      <c r="D42" s="62"/>
      <c r="E42" s="60" t="s">
        <v>208</v>
      </c>
      <c r="F42" s="63"/>
      <c r="G42" s="63"/>
      <c r="S42" s="212">
        <f t="shared" si="0"/>
        <v>0</v>
      </c>
      <c r="T42" s="212">
        <f t="shared" si="1"/>
        <v>0</v>
      </c>
    </row>
    <row r="43" spans="1:20" ht="45" customHeight="1" x14ac:dyDescent="0.2">
      <c r="A43" s="59">
        <v>36</v>
      </c>
      <c r="B43" s="62"/>
      <c r="C43" s="62"/>
      <c r="D43" s="62"/>
      <c r="E43" s="60" t="s">
        <v>209</v>
      </c>
      <c r="F43" s="63"/>
      <c r="G43" s="63"/>
      <c r="S43" s="212">
        <f t="shared" si="0"/>
        <v>0</v>
      </c>
      <c r="T43" s="212">
        <f t="shared" si="1"/>
        <v>0</v>
      </c>
    </row>
    <row r="44" spans="1:20" ht="45" customHeight="1" x14ac:dyDescent="0.2">
      <c r="A44" s="59">
        <v>37</v>
      </c>
      <c r="B44" s="62"/>
      <c r="C44" s="62"/>
      <c r="D44" s="62"/>
      <c r="E44" s="60" t="s">
        <v>210</v>
      </c>
      <c r="F44" s="63"/>
      <c r="G44" s="63"/>
      <c r="S44" s="212">
        <f t="shared" si="0"/>
        <v>0</v>
      </c>
      <c r="T44" s="212">
        <f t="shared" si="1"/>
        <v>0</v>
      </c>
    </row>
    <row r="45" spans="1:20" ht="45" customHeight="1" x14ac:dyDescent="0.2">
      <c r="A45" s="59">
        <v>38</v>
      </c>
      <c r="B45" s="62"/>
      <c r="C45" s="62"/>
      <c r="D45" s="62"/>
      <c r="E45" s="60" t="s">
        <v>211</v>
      </c>
      <c r="F45" s="63"/>
      <c r="G45" s="63"/>
      <c r="S45" s="212">
        <f t="shared" si="0"/>
        <v>0</v>
      </c>
      <c r="T45" s="212">
        <f t="shared" si="1"/>
        <v>0</v>
      </c>
    </row>
    <row r="46" spans="1:20" ht="45" customHeight="1" x14ac:dyDescent="0.2">
      <c r="A46" s="59">
        <v>39</v>
      </c>
      <c r="B46" s="62"/>
      <c r="C46" s="62"/>
      <c r="D46" s="62"/>
      <c r="E46" s="60" t="s">
        <v>212</v>
      </c>
      <c r="F46" s="63"/>
      <c r="G46" s="63"/>
      <c r="S46" s="212">
        <f t="shared" si="0"/>
        <v>0</v>
      </c>
      <c r="T46" s="212">
        <f t="shared" si="1"/>
        <v>0</v>
      </c>
    </row>
    <row r="47" spans="1:20" ht="45" customHeight="1" x14ac:dyDescent="0.2">
      <c r="A47" s="59">
        <v>40</v>
      </c>
      <c r="B47" s="62"/>
      <c r="C47" s="62"/>
      <c r="D47" s="62"/>
      <c r="E47" s="60" t="s">
        <v>213</v>
      </c>
      <c r="F47" s="63"/>
      <c r="G47" s="63"/>
      <c r="S47" s="212">
        <f t="shared" si="0"/>
        <v>0</v>
      </c>
      <c r="T47" s="212">
        <f t="shared" si="1"/>
        <v>0</v>
      </c>
    </row>
    <row r="48" spans="1:20" s="61" customFormat="1" ht="48" customHeight="1" x14ac:dyDescent="0.25">
      <c r="A48" s="252" t="s">
        <v>340</v>
      </c>
      <c r="B48" s="253"/>
      <c r="C48" s="253"/>
      <c r="D48" s="253"/>
      <c r="E48" s="254"/>
      <c r="F48" s="250">
        <f>IF(AND('1-Infos demandeur'!B20="Non",'1-Infos demandeur'!B21="Non"),SUM('3-Dépenses présentées'!S8:T47),SUM('3-Dépenses présentées'!S8:S47))</f>
        <v>0</v>
      </c>
      <c r="G48" s="251"/>
      <c r="H48" s="134" t="str">
        <f>IF(AND('1-Infos demandeur'!B20="Non",'1-Infos demandeur'!B21="Non"),"TTC","HT")</f>
        <v>HT</v>
      </c>
    </row>
  </sheetData>
  <sheetProtection algorithmName="SHA-512" hashValue="qgDsGd/IWQLiv1I8sIF8RspWsY9P0qkcQW4Nqd9YDwGWMRL1FuDEUxfd/jUeo7iHu20hvu3B0LA4+JK6L1do8Q==" saltValue="br6I6pM/CdaWaGVy8CBK+Q==" spinCount="100000" sheet="1" formatRows="0"/>
  <mergeCells count="8">
    <mergeCell ref="F48:G48"/>
    <mergeCell ref="A48:E48"/>
    <mergeCell ref="A4:B4"/>
    <mergeCell ref="C1:G1"/>
    <mergeCell ref="C2:G2"/>
    <mergeCell ref="A2:B2"/>
    <mergeCell ref="A1:B1"/>
    <mergeCell ref="C4:G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34A103-FA75-425C-BE0D-DA41E0E1199C}">
          <x14:formula1>
            <xm:f>listes!$A$12:$A$13</xm:f>
          </x14:formula1>
          <xm:sqref>B8:B47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dimension ref="A1:L46"/>
  <sheetViews>
    <sheetView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7.7109375" style="3" customWidth="1"/>
    <col min="2" max="2" width="33.5703125" style="3" customWidth="1"/>
    <col min="3" max="3" width="7.7109375" style="3" customWidth="1"/>
    <col min="4" max="5" width="23.85546875" style="3" customWidth="1"/>
    <col min="6" max="6" width="7.7109375" style="3" customWidth="1"/>
    <col min="7" max="8" width="23.85546875" style="3" customWidth="1"/>
    <col min="9" max="9" width="7.7109375" style="3" customWidth="1"/>
    <col min="10" max="11" width="23.85546875" style="3" customWidth="1"/>
    <col min="12" max="12" width="92.42578125" style="3" customWidth="1"/>
    <col min="13" max="16384" width="11.42578125" style="3"/>
  </cols>
  <sheetData>
    <row r="1" spans="1:12" ht="18" customHeight="1" x14ac:dyDescent="0.25">
      <c r="A1" s="261" t="s">
        <v>23</v>
      </c>
      <c r="B1" s="261"/>
      <c r="C1" s="38"/>
      <c r="D1" s="262">
        <f>'1-Infos demandeur'!B1</f>
        <v>0</v>
      </c>
      <c r="E1" s="262"/>
      <c r="F1" s="262"/>
      <c r="G1" s="262"/>
      <c r="H1" s="262"/>
      <c r="I1" s="262"/>
      <c r="J1" s="262"/>
      <c r="K1" s="262"/>
      <c r="L1" s="262"/>
    </row>
    <row r="2" spans="1:12" ht="18" customHeight="1" x14ac:dyDescent="0.25">
      <c r="A2" s="261" t="s">
        <v>26</v>
      </c>
      <c r="B2" s="261"/>
      <c r="C2" s="38"/>
      <c r="D2" s="262">
        <f>'1-Infos demandeur'!B2</f>
        <v>0</v>
      </c>
      <c r="E2" s="262"/>
      <c r="F2" s="262"/>
      <c r="G2" s="262"/>
      <c r="H2" s="262"/>
      <c r="I2" s="262"/>
      <c r="J2" s="262"/>
      <c r="K2" s="262"/>
      <c r="L2" s="262"/>
    </row>
    <row r="3" spans="1:12" ht="72.75" customHeight="1" x14ac:dyDescent="0.25">
      <c r="A3" s="263" t="s">
        <v>341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</row>
    <row r="4" spans="1:12" ht="21.75" customHeight="1" x14ac:dyDescent="0.25">
      <c r="A4" s="271" t="str">
        <f>IF('1-Infos demandeur'!B22="La TVA est éligible.","Ces seuils s'entendent TTC","Ces seuils s'entendent HT")</f>
        <v>Ces seuils s'entendent HT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</row>
    <row r="5" spans="1:12" ht="39.75" customHeight="1" x14ac:dyDescent="0.25">
      <c r="A5" s="264" t="s">
        <v>12</v>
      </c>
      <c r="B5" s="266" t="s">
        <v>13</v>
      </c>
      <c r="C5" s="261" t="s">
        <v>155</v>
      </c>
      <c r="D5" s="261"/>
      <c r="E5" s="261"/>
      <c r="F5" s="268" t="s">
        <v>365</v>
      </c>
      <c r="G5" s="269"/>
      <c r="H5" s="270"/>
      <c r="I5" s="268" t="s">
        <v>366</v>
      </c>
      <c r="J5" s="269"/>
      <c r="K5" s="270"/>
      <c r="L5" s="259" t="s">
        <v>110</v>
      </c>
    </row>
    <row r="6" spans="1:12" ht="36" customHeight="1" x14ac:dyDescent="0.25">
      <c r="A6" s="265"/>
      <c r="B6" s="267"/>
      <c r="C6" s="31" t="s">
        <v>12</v>
      </c>
      <c r="D6" s="38" t="s">
        <v>14</v>
      </c>
      <c r="E6" s="38" t="str">
        <f>IF('1-Infos demandeur'!B22="La TVA est éligible.","MONTANT TTC","MONTANT HT")</f>
        <v>MONTANT HT</v>
      </c>
      <c r="F6" s="31" t="s">
        <v>12</v>
      </c>
      <c r="G6" s="38" t="s">
        <v>14</v>
      </c>
      <c r="H6" s="38" t="str">
        <f>E6</f>
        <v>MONTANT HT</v>
      </c>
      <c r="I6" s="31" t="s">
        <v>12</v>
      </c>
      <c r="J6" s="38" t="s">
        <v>14</v>
      </c>
      <c r="K6" s="38" t="str">
        <f>E6</f>
        <v>MONTANT HT</v>
      </c>
      <c r="L6" s="260"/>
    </row>
    <row r="7" spans="1:12" ht="45" customHeight="1" x14ac:dyDescent="0.25">
      <c r="A7" s="4">
        <v>1</v>
      </c>
      <c r="B7" s="30" t="str">
        <f>IF('3-Dépenses présentées'!C8&lt;&gt;"",'3-Dépenses présentées'!C8,"")</f>
        <v/>
      </c>
      <c r="C7" s="30" t="s">
        <v>158</v>
      </c>
      <c r="D7" s="30" t="str">
        <f>IF('3-Dépenses présentées'!D8&lt;&gt;"",'3-Dépenses présentées'!D8,"")</f>
        <v/>
      </c>
      <c r="E7" s="135">
        <f>IF('1-Infos demandeur'!B$22="La TVA est éligible.",SUM('3-Dépenses présentées'!F8:G8),'3-Dépenses présentées'!F8)</f>
        <v>0</v>
      </c>
      <c r="F7" s="30" t="s">
        <v>159</v>
      </c>
      <c r="G7" s="64"/>
      <c r="H7" s="64"/>
      <c r="I7" s="30" t="s">
        <v>160</v>
      </c>
      <c r="J7" s="64"/>
      <c r="K7" s="64"/>
      <c r="L7" s="65"/>
    </row>
    <row r="8" spans="1:12" ht="45" customHeight="1" x14ac:dyDescent="0.25">
      <c r="A8" s="4">
        <v>2</v>
      </c>
      <c r="B8" s="30" t="str">
        <f>IF('3-Dépenses présentées'!C9&lt;&gt;"",'3-Dépenses présentées'!C9,"")</f>
        <v/>
      </c>
      <c r="C8" s="30" t="s">
        <v>161</v>
      </c>
      <c r="D8" s="30" t="str">
        <f>IF('3-Dépenses présentées'!D9&lt;&gt;"",'3-Dépenses présentées'!D9,"")</f>
        <v/>
      </c>
      <c r="E8" s="135">
        <f>IF('1-Infos demandeur'!B$22="La TVA est éligible.",SUM('3-Dépenses présentées'!F9:G9),'3-Dépenses présentées'!F9)</f>
        <v>0</v>
      </c>
      <c r="F8" s="30" t="s">
        <v>162</v>
      </c>
      <c r="G8" s="64"/>
      <c r="H8" s="64"/>
      <c r="I8" s="30" t="s">
        <v>163</v>
      </c>
      <c r="J8" s="64"/>
      <c r="K8" s="64"/>
      <c r="L8" s="65"/>
    </row>
    <row r="9" spans="1:12" ht="45" customHeight="1" x14ac:dyDescent="0.25">
      <c r="A9" s="4">
        <v>3</v>
      </c>
      <c r="B9" s="30" t="str">
        <f>IF('3-Dépenses présentées'!C10&lt;&gt;"",'3-Dépenses présentées'!C10,"")</f>
        <v/>
      </c>
      <c r="C9" s="30" t="s">
        <v>164</v>
      </c>
      <c r="D9" s="30" t="str">
        <f>IF('3-Dépenses présentées'!D10&lt;&gt;"",'3-Dépenses présentées'!D10,"")</f>
        <v/>
      </c>
      <c r="E9" s="135">
        <f>IF('1-Infos demandeur'!B$22="La TVA est éligible.",SUM('3-Dépenses présentées'!F10:G10),'3-Dépenses présentées'!F10)</f>
        <v>0</v>
      </c>
      <c r="F9" s="30" t="s">
        <v>214</v>
      </c>
      <c r="G9" s="64"/>
      <c r="H9" s="64"/>
      <c r="I9" s="30" t="s">
        <v>247</v>
      </c>
      <c r="J9" s="64"/>
      <c r="K9" s="64"/>
      <c r="L9" s="66"/>
    </row>
    <row r="10" spans="1:12" ht="45" customHeight="1" x14ac:dyDescent="0.25">
      <c r="A10" s="4">
        <v>4</v>
      </c>
      <c r="B10" s="30" t="str">
        <f>IF('3-Dépenses présentées'!C11&lt;&gt;"",'3-Dépenses présentées'!C11,"")</f>
        <v/>
      </c>
      <c r="C10" s="30" t="s">
        <v>165</v>
      </c>
      <c r="D10" s="30" t="str">
        <f>IF('3-Dépenses présentées'!D11&lt;&gt;"",'3-Dépenses présentées'!D11,"")</f>
        <v/>
      </c>
      <c r="E10" s="135">
        <f>IF('1-Infos demandeur'!B$22="La TVA est éligible.",SUM('3-Dépenses présentées'!F11:G11),'3-Dépenses présentées'!F11)</f>
        <v>0</v>
      </c>
      <c r="F10" s="30" t="s">
        <v>215</v>
      </c>
      <c r="G10" s="64"/>
      <c r="H10" s="64"/>
      <c r="I10" s="30" t="s">
        <v>248</v>
      </c>
      <c r="J10" s="64"/>
      <c r="K10" s="64"/>
      <c r="L10" s="66"/>
    </row>
    <row r="11" spans="1:12" ht="45" customHeight="1" x14ac:dyDescent="0.25">
      <c r="A11" s="4">
        <v>5</v>
      </c>
      <c r="B11" s="30" t="str">
        <f>IF('3-Dépenses présentées'!C12&lt;&gt;"",'3-Dépenses présentées'!C12,"")</f>
        <v/>
      </c>
      <c r="C11" s="30" t="s">
        <v>166</v>
      </c>
      <c r="D11" s="30" t="str">
        <f>IF('3-Dépenses présentées'!D12&lt;&gt;"",'3-Dépenses présentées'!D12,"")</f>
        <v/>
      </c>
      <c r="E11" s="135">
        <f>IF('1-Infos demandeur'!B$22="La TVA est éligible.",SUM('3-Dépenses présentées'!F12:G12),'3-Dépenses présentées'!F12)</f>
        <v>0</v>
      </c>
      <c r="F11" s="30" t="s">
        <v>216</v>
      </c>
      <c r="G11" s="64"/>
      <c r="H11" s="64"/>
      <c r="I11" s="30" t="s">
        <v>249</v>
      </c>
      <c r="J11" s="64"/>
      <c r="K11" s="64"/>
      <c r="L11" s="66"/>
    </row>
    <row r="12" spans="1:12" ht="45" customHeight="1" x14ac:dyDescent="0.25">
      <c r="A12" s="4">
        <v>6</v>
      </c>
      <c r="B12" s="30" t="str">
        <f>IF('3-Dépenses présentées'!C13&lt;&gt;"",'3-Dépenses présentées'!C13,"")</f>
        <v/>
      </c>
      <c r="C12" s="30" t="s">
        <v>167</v>
      </c>
      <c r="D12" s="30" t="str">
        <f>IF('3-Dépenses présentées'!D13&lt;&gt;"",'3-Dépenses présentées'!D13,"")</f>
        <v/>
      </c>
      <c r="E12" s="135">
        <f>IF('1-Infos demandeur'!B$22="La TVA est éligible.",SUM('3-Dépenses présentées'!F13:G13),'3-Dépenses présentées'!F13)</f>
        <v>0</v>
      </c>
      <c r="F12" s="30" t="s">
        <v>217</v>
      </c>
      <c r="G12" s="64"/>
      <c r="H12" s="64"/>
      <c r="I12" s="30" t="s">
        <v>223</v>
      </c>
      <c r="J12" s="64"/>
      <c r="K12" s="64"/>
      <c r="L12" s="66"/>
    </row>
    <row r="13" spans="1:12" ht="45" customHeight="1" x14ac:dyDescent="0.25">
      <c r="A13" s="4">
        <v>7</v>
      </c>
      <c r="B13" s="30" t="str">
        <f>IF('3-Dépenses présentées'!C14&lt;&gt;"",'3-Dépenses présentées'!C14,"")</f>
        <v/>
      </c>
      <c r="C13" s="30" t="s">
        <v>168</v>
      </c>
      <c r="D13" s="30" t="str">
        <f>IF('3-Dépenses présentées'!D14&lt;&gt;"",'3-Dépenses présentées'!D14,"")</f>
        <v/>
      </c>
      <c r="E13" s="135">
        <f>IF('1-Infos demandeur'!B$22="La TVA est éligible.",SUM('3-Dépenses présentées'!F14:G14),'3-Dépenses présentées'!F14)</f>
        <v>0</v>
      </c>
      <c r="F13" s="30" t="s">
        <v>218</v>
      </c>
      <c r="G13" s="64"/>
      <c r="H13" s="64"/>
      <c r="I13" s="30" t="s">
        <v>250</v>
      </c>
      <c r="J13" s="64"/>
      <c r="K13" s="64"/>
      <c r="L13" s="66"/>
    </row>
    <row r="14" spans="1:12" ht="45" customHeight="1" x14ac:dyDescent="0.25">
      <c r="A14" s="4">
        <v>8</v>
      </c>
      <c r="B14" s="30" t="str">
        <f>IF('3-Dépenses présentées'!C15&lt;&gt;"",'3-Dépenses présentées'!C15,"")</f>
        <v/>
      </c>
      <c r="C14" s="30" t="s">
        <v>169</v>
      </c>
      <c r="D14" s="30" t="str">
        <f>IF('3-Dépenses présentées'!D15&lt;&gt;"",'3-Dépenses présentées'!D15,"")</f>
        <v/>
      </c>
      <c r="E14" s="135">
        <f>IF('1-Infos demandeur'!B$22="La TVA est éligible.",SUM('3-Dépenses présentées'!F15:G15),'3-Dépenses présentées'!F15)</f>
        <v>0</v>
      </c>
      <c r="F14" s="30" t="s">
        <v>219</v>
      </c>
      <c r="G14" s="64"/>
      <c r="H14" s="64"/>
      <c r="I14" s="30" t="s">
        <v>251</v>
      </c>
      <c r="J14" s="64"/>
      <c r="K14" s="64"/>
      <c r="L14" s="66"/>
    </row>
    <row r="15" spans="1:12" ht="45" customHeight="1" x14ac:dyDescent="0.25">
      <c r="A15" s="4">
        <v>9</v>
      </c>
      <c r="B15" s="30" t="str">
        <f>IF('3-Dépenses présentées'!C16&lt;&gt;"",'3-Dépenses présentées'!C16,"")</f>
        <v/>
      </c>
      <c r="C15" s="30" t="s">
        <v>170</v>
      </c>
      <c r="D15" s="30" t="str">
        <f>IF('3-Dépenses présentées'!D16&lt;&gt;"",'3-Dépenses présentées'!D16,"")</f>
        <v/>
      </c>
      <c r="E15" s="135">
        <f>IF('1-Infos demandeur'!B$22="La TVA est éligible.",SUM('3-Dépenses présentées'!F16:G16),'3-Dépenses présentées'!F16)</f>
        <v>0</v>
      </c>
      <c r="F15" s="30" t="s">
        <v>220</v>
      </c>
      <c r="G15" s="64"/>
      <c r="H15" s="64"/>
      <c r="I15" s="30" t="s">
        <v>252</v>
      </c>
      <c r="J15" s="64"/>
      <c r="K15" s="64"/>
      <c r="L15" s="64"/>
    </row>
    <row r="16" spans="1:12" ht="45" customHeight="1" x14ac:dyDescent="0.25">
      <c r="A16" s="4">
        <v>10</v>
      </c>
      <c r="B16" s="30" t="str">
        <f>IF('3-Dépenses présentées'!C17&lt;&gt;"",'3-Dépenses présentées'!C17,"")</f>
        <v/>
      </c>
      <c r="C16" s="30" t="s">
        <v>171</v>
      </c>
      <c r="D16" s="30" t="str">
        <f>IF('3-Dépenses présentées'!D17&lt;&gt;"",'3-Dépenses présentées'!D17,"")</f>
        <v/>
      </c>
      <c r="E16" s="135">
        <f>IF('1-Infos demandeur'!B$22="La TVA est éligible.",SUM('3-Dépenses présentées'!F17:G17),'3-Dépenses présentées'!F17)</f>
        <v>0</v>
      </c>
      <c r="F16" s="30" t="s">
        <v>221</v>
      </c>
      <c r="G16" s="64"/>
      <c r="H16" s="64"/>
      <c r="I16" s="30" t="s">
        <v>253</v>
      </c>
      <c r="J16" s="64"/>
      <c r="K16" s="64"/>
      <c r="L16" s="66"/>
    </row>
    <row r="17" spans="1:12" ht="45" customHeight="1" x14ac:dyDescent="0.25">
      <c r="A17" s="4">
        <v>11</v>
      </c>
      <c r="B17" s="30" t="str">
        <f>IF('3-Dépenses présentées'!C18&lt;&gt;"",'3-Dépenses présentées'!C18,"")</f>
        <v/>
      </c>
      <c r="C17" s="30" t="s">
        <v>172</v>
      </c>
      <c r="D17" s="30" t="str">
        <f>IF('3-Dépenses présentées'!D18&lt;&gt;"",'3-Dépenses présentées'!D18,"")</f>
        <v/>
      </c>
      <c r="E17" s="135">
        <f>IF('1-Infos demandeur'!B$22="La TVA est éligible.",SUM('3-Dépenses présentées'!F18:G18),'3-Dépenses présentées'!F18)</f>
        <v>0</v>
      </c>
      <c r="F17" s="30" t="s">
        <v>222</v>
      </c>
      <c r="G17" s="64"/>
      <c r="H17" s="64"/>
      <c r="I17" s="30" t="s">
        <v>254</v>
      </c>
      <c r="J17" s="64"/>
      <c r="K17" s="64"/>
      <c r="L17" s="66"/>
    </row>
    <row r="18" spans="1:12" ht="45" customHeight="1" x14ac:dyDescent="0.25">
      <c r="A18" s="4">
        <v>12</v>
      </c>
      <c r="B18" s="30" t="str">
        <f>IF('3-Dépenses présentées'!C19&lt;&gt;"",'3-Dépenses présentées'!C19,"")</f>
        <v/>
      </c>
      <c r="C18" s="30" t="s">
        <v>173</v>
      </c>
      <c r="D18" s="30" t="str">
        <f>IF('3-Dépenses présentées'!D19&lt;&gt;"",'3-Dépenses présentées'!D19,"")</f>
        <v/>
      </c>
      <c r="E18" s="135">
        <f>IF('1-Infos demandeur'!B$22="La TVA est éligible.",SUM('3-Dépenses présentées'!F19:G19),'3-Dépenses présentées'!F19)</f>
        <v>0</v>
      </c>
      <c r="F18" s="30" t="s">
        <v>224</v>
      </c>
      <c r="G18" s="64"/>
      <c r="H18" s="64"/>
      <c r="I18" s="30" t="s">
        <v>255</v>
      </c>
      <c r="J18" s="64"/>
      <c r="K18" s="64"/>
      <c r="L18" s="66"/>
    </row>
    <row r="19" spans="1:12" ht="45" customHeight="1" x14ac:dyDescent="0.25">
      <c r="A19" s="4">
        <v>13</v>
      </c>
      <c r="B19" s="30" t="str">
        <f>IF('3-Dépenses présentées'!C20&lt;&gt;"",'3-Dépenses présentées'!C20,"")</f>
        <v/>
      </c>
      <c r="C19" s="30" t="s">
        <v>174</v>
      </c>
      <c r="D19" s="30" t="str">
        <f>IF('3-Dépenses présentées'!D20&lt;&gt;"",'3-Dépenses présentées'!D20,"")</f>
        <v/>
      </c>
      <c r="E19" s="135">
        <f>IF('1-Infos demandeur'!B$22="La TVA est éligible.",SUM('3-Dépenses présentées'!F20:G20),'3-Dépenses présentées'!F20)</f>
        <v>0</v>
      </c>
      <c r="F19" s="30" t="s">
        <v>225</v>
      </c>
      <c r="G19" s="64"/>
      <c r="H19" s="64"/>
      <c r="I19" s="30" t="s">
        <v>256</v>
      </c>
      <c r="J19" s="64"/>
      <c r="K19" s="64"/>
      <c r="L19" s="66"/>
    </row>
    <row r="20" spans="1:12" ht="45" customHeight="1" x14ac:dyDescent="0.25">
      <c r="A20" s="4">
        <v>14</v>
      </c>
      <c r="B20" s="30" t="str">
        <f>IF('3-Dépenses présentées'!C21&lt;&gt;"",'3-Dépenses présentées'!C21,"")</f>
        <v/>
      </c>
      <c r="C20" s="30" t="s">
        <v>175</v>
      </c>
      <c r="D20" s="30" t="str">
        <f>IF('3-Dépenses présentées'!D21&lt;&gt;"",'3-Dépenses présentées'!D21,"")</f>
        <v/>
      </c>
      <c r="E20" s="135">
        <f>IF('1-Infos demandeur'!B$22="La TVA est éligible.",SUM('3-Dépenses présentées'!F21:G21),'3-Dépenses présentées'!F21)</f>
        <v>0</v>
      </c>
      <c r="F20" s="30" t="s">
        <v>226</v>
      </c>
      <c r="G20" s="64"/>
      <c r="H20" s="64"/>
      <c r="I20" s="30" t="s">
        <v>257</v>
      </c>
      <c r="J20" s="64"/>
      <c r="K20" s="64"/>
      <c r="L20" s="66"/>
    </row>
    <row r="21" spans="1:12" ht="45" customHeight="1" x14ac:dyDescent="0.25">
      <c r="A21" s="4">
        <v>15</v>
      </c>
      <c r="B21" s="30" t="str">
        <f>IF('3-Dépenses présentées'!C22&lt;&gt;"",'3-Dépenses présentées'!C22,"")</f>
        <v/>
      </c>
      <c r="C21" s="30" t="s">
        <v>176</v>
      </c>
      <c r="D21" s="30" t="str">
        <f>IF('3-Dépenses présentées'!D22&lt;&gt;"",'3-Dépenses présentées'!D22,"")</f>
        <v/>
      </c>
      <c r="E21" s="135">
        <f>IF('1-Infos demandeur'!B$22="La TVA est éligible.",SUM('3-Dépenses présentées'!F22:G22),'3-Dépenses présentées'!F22)</f>
        <v>0</v>
      </c>
      <c r="F21" s="30" t="s">
        <v>227</v>
      </c>
      <c r="G21" s="64"/>
      <c r="H21" s="64"/>
      <c r="I21" s="30" t="s">
        <v>258</v>
      </c>
      <c r="J21" s="64"/>
      <c r="K21" s="64"/>
      <c r="L21" s="66"/>
    </row>
    <row r="22" spans="1:12" ht="45" customHeight="1" x14ac:dyDescent="0.25">
      <c r="A22" s="4">
        <v>16</v>
      </c>
      <c r="B22" s="30" t="str">
        <f>IF('3-Dépenses présentées'!C23&lt;&gt;"",'3-Dépenses présentées'!C23,"")</f>
        <v/>
      </c>
      <c r="C22" s="30" t="s">
        <v>177</v>
      </c>
      <c r="D22" s="30" t="str">
        <f>IF('3-Dépenses présentées'!D23&lt;&gt;"",'3-Dépenses présentées'!D23,"")</f>
        <v/>
      </c>
      <c r="E22" s="135">
        <f>IF('1-Infos demandeur'!B$22="La TVA est éligible.",SUM('3-Dépenses présentées'!F23:G23),'3-Dépenses présentées'!F23)</f>
        <v>0</v>
      </c>
      <c r="F22" s="30" t="s">
        <v>228</v>
      </c>
      <c r="G22" s="64"/>
      <c r="H22" s="64"/>
      <c r="I22" s="30" t="s">
        <v>259</v>
      </c>
      <c r="J22" s="64"/>
      <c r="K22" s="64"/>
      <c r="L22" s="66"/>
    </row>
    <row r="23" spans="1:12" ht="45" customHeight="1" x14ac:dyDescent="0.25">
      <c r="A23" s="4">
        <v>17</v>
      </c>
      <c r="B23" s="30" t="str">
        <f>IF('3-Dépenses présentées'!C24&lt;&gt;"",'3-Dépenses présentées'!C24,"")</f>
        <v/>
      </c>
      <c r="C23" s="30" t="s">
        <v>178</v>
      </c>
      <c r="D23" s="30" t="str">
        <f>IF('3-Dépenses présentées'!D24&lt;&gt;"",'3-Dépenses présentées'!D24,"")</f>
        <v/>
      </c>
      <c r="E23" s="135">
        <f>IF('1-Infos demandeur'!B$22="La TVA est éligible.",SUM('3-Dépenses présentées'!F24:G24),'3-Dépenses présentées'!F24)</f>
        <v>0</v>
      </c>
      <c r="F23" s="30" t="s">
        <v>229</v>
      </c>
      <c r="G23" s="64"/>
      <c r="H23" s="64"/>
      <c r="I23" s="30" t="s">
        <v>260</v>
      </c>
      <c r="J23" s="64"/>
      <c r="K23" s="64"/>
      <c r="L23" s="66"/>
    </row>
    <row r="24" spans="1:12" ht="45" customHeight="1" x14ac:dyDescent="0.25">
      <c r="A24" s="4">
        <v>18</v>
      </c>
      <c r="B24" s="30" t="str">
        <f>IF('3-Dépenses présentées'!C25&lt;&gt;"",'3-Dépenses présentées'!C25,"")</f>
        <v/>
      </c>
      <c r="C24" s="30" t="s">
        <v>179</v>
      </c>
      <c r="D24" s="30" t="str">
        <f>IF('3-Dépenses présentées'!D25&lt;&gt;"",'3-Dépenses présentées'!D25,"")</f>
        <v/>
      </c>
      <c r="E24" s="135">
        <f>IF('1-Infos demandeur'!B$22="La TVA est éligible.",SUM('3-Dépenses présentées'!F25:G25),'3-Dépenses présentées'!F25)</f>
        <v>0</v>
      </c>
      <c r="F24" s="30" t="s">
        <v>230</v>
      </c>
      <c r="G24" s="64"/>
      <c r="H24" s="64"/>
      <c r="I24" s="30" t="s">
        <v>261</v>
      </c>
      <c r="J24" s="64"/>
      <c r="K24" s="64"/>
      <c r="L24" s="66"/>
    </row>
    <row r="25" spans="1:12" ht="45" customHeight="1" x14ac:dyDescent="0.25">
      <c r="A25" s="4">
        <v>19</v>
      </c>
      <c r="B25" s="30" t="str">
        <f>IF('3-Dépenses présentées'!C26&lt;&gt;"",'3-Dépenses présentées'!C26,"")</f>
        <v/>
      </c>
      <c r="C25" s="30" t="s">
        <v>180</v>
      </c>
      <c r="D25" s="30" t="str">
        <f>IF('3-Dépenses présentées'!D26&lt;&gt;"",'3-Dépenses présentées'!D26,"")</f>
        <v/>
      </c>
      <c r="E25" s="135">
        <f>IF('1-Infos demandeur'!B$22="La TVA est éligible.",SUM('3-Dépenses présentées'!F26:G26),'3-Dépenses présentées'!F26)</f>
        <v>0</v>
      </c>
      <c r="F25" s="30" t="s">
        <v>231</v>
      </c>
      <c r="G25" s="64"/>
      <c r="H25" s="64"/>
      <c r="I25" s="30" t="s">
        <v>262</v>
      </c>
      <c r="J25" s="64"/>
      <c r="K25" s="64"/>
      <c r="L25" s="66"/>
    </row>
    <row r="26" spans="1:12" ht="45" customHeight="1" x14ac:dyDescent="0.25">
      <c r="A26" s="4">
        <v>20</v>
      </c>
      <c r="B26" s="30" t="str">
        <f>IF('3-Dépenses présentées'!C27&lt;&gt;"",'3-Dépenses présentées'!C27,"")</f>
        <v/>
      </c>
      <c r="C26" s="30" t="s">
        <v>181</v>
      </c>
      <c r="D26" s="30" t="str">
        <f>IF('3-Dépenses présentées'!D27&lt;&gt;"",'3-Dépenses présentées'!D27,"")</f>
        <v/>
      </c>
      <c r="E26" s="135">
        <f>IF('1-Infos demandeur'!B$22="La TVA est éligible.",SUM('3-Dépenses présentées'!F27:G27),'3-Dépenses présentées'!F27)</f>
        <v>0</v>
      </c>
      <c r="F26" s="30" t="s">
        <v>182</v>
      </c>
      <c r="G26" s="64"/>
      <c r="H26" s="64"/>
      <c r="I26" s="30" t="s">
        <v>183</v>
      </c>
      <c r="J26" s="64"/>
      <c r="K26" s="64"/>
      <c r="L26" s="66"/>
    </row>
    <row r="27" spans="1:12" ht="45" customHeight="1" x14ac:dyDescent="0.25">
      <c r="A27" s="4">
        <v>21</v>
      </c>
      <c r="B27" s="30" t="str">
        <f>IF('3-Dépenses présentées'!C28&lt;&gt;"",'3-Dépenses présentées'!C28,"")</f>
        <v/>
      </c>
      <c r="C27" s="30" t="s">
        <v>184</v>
      </c>
      <c r="D27" s="30" t="str">
        <f>IF('3-Dépenses présentées'!D28&lt;&gt;"",'3-Dépenses présentées'!D28,"")</f>
        <v/>
      </c>
      <c r="E27" s="135">
        <f>IF('1-Infos demandeur'!B$22="La TVA est éligible.",SUM('3-Dépenses présentées'!F28:G28),'3-Dépenses présentées'!F28)</f>
        <v>0</v>
      </c>
      <c r="F27" s="30" t="s">
        <v>185</v>
      </c>
      <c r="G27" s="64"/>
      <c r="H27" s="64"/>
      <c r="I27" s="30" t="s">
        <v>186</v>
      </c>
      <c r="J27" s="64"/>
      <c r="K27" s="64"/>
      <c r="L27" s="66"/>
    </row>
    <row r="28" spans="1:12" ht="45" customHeight="1" x14ac:dyDescent="0.25">
      <c r="A28" s="4">
        <v>22</v>
      </c>
      <c r="B28" s="30" t="str">
        <f>IF('3-Dépenses présentées'!C29&lt;&gt;"",'3-Dépenses présentées'!C29,"")</f>
        <v/>
      </c>
      <c r="C28" s="30" t="s">
        <v>187</v>
      </c>
      <c r="D28" s="30" t="str">
        <f>IF('3-Dépenses présentées'!D29&lt;&gt;"",'3-Dépenses présentées'!D29,"")</f>
        <v/>
      </c>
      <c r="E28" s="135">
        <f>IF('1-Infos demandeur'!B$22="La TVA est éligible.",SUM('3-Dépenses présentées'!F29:G29),'3-Dépenses présentées'!F29)</f>
        <v>0</v>
      </c>
      <c r="F28" s="30" t="s">
        <v>188</v>
      </c>
      <c r="G28" s="64"/>
      <c r="H28" s="64"/>
      <c r="I28" s="30" t="s">
        <v>189</v>
      </c>
      <c r="J28" s="64"/>
      <c r="K28" s="64"/>
      <c r="L28" s="66"/>
    </row>
    <row r="29" spans="1:12" ht="45" customHeight="1" x14ac:dyDescent="0.25">
      <c r="A29" s="4">
        <v>23</v>
      </c>
      <c r="B29" s="30" t="str">
        <f>IF('3-Dépenses présentées'!C30&lt;&gt;"",'3-Dépenses présentées'!C30,"")</f>
        <v/>
      </c>
      <c r="C29" s="30" t="s">
        <v>190</v>
      </c>
      <c r="D29" s="30" t="str">
        <f>IF('3-Dépenses présentées'!D30&lt;&gt;"",'3-Dépenses présentées'!D30,"")</f>
        <v/>
      </c>
      <c r="E29" s="135">
        <f>IF('1-Infos demandeur'!B$22="La TVA est éligible.",SUM('3-Dépenses présentées'!F30:G30),'3-Dépenses présentées'!F30)</f>
        <v>0</v>
      </c>
      <c r="F29" s="30" t="s">
        <v>191</v>
      </c>
      <c r="G29" s="64"/>
      <c r="H29" s="64"/>
      <c r="I29" s="30" t="s">
        <v>192</v>
      </c>
      <c r="J29" s="64"/>
      <c r="K29" s="64"/>
      <c r="L29" s="66"/>
    </row>
    <row r="30" spans="1:12" ht="45" customHeight="1" x14ac:dyDescent="0.25">
      <c r="A30" s="4">
        <v>24</v>
      </c>
      <c r="B30" s="30" t="str">
        <f>IF('3-Dépenses présentées'!C31&lt;&gt;"",'3-Dépenses présentées'!C31,"")</f>
        <v/>
      </c>
      <c r="C30" s="30" t="s">
        <v>193</v>
      </c>
      <c r="D30" s="30" t="str">
        <f>IF('3-Dépenses présentées'!D31&lt;&gt;"",'3-Dépenses présentées'!D31,"")</f>
        <v/>
      </c>
      <c r="E30" s="135">
        <f>IF('1-Infos demandeur'!B$22="La TVA est éligible.",SUM('3-Dépenses présentées'!F31:G31),'3-Dépenses présentées'!F31)</f>
        <v>0</v>
      </c>
      <c r="F30" s="30" t="s">
        <v>201</v>
      </c>
      <c r="G30" s="64"/>
      <c r="H30" s="64"/>
      <c r="I30" s="30" t="s">
        <v>202</v>
      </c>
      <c r="J30" s="64"/>
      <c r="K30" s="64"/>
      <c r="L30" s="66"/>
    </row>
    <row r="31" spans="1:12" ht="45" customHeight="1" x14ac:dyDescent="0.25">
      <c r="A31" s="4">
        <v>25</v>
      </c>
      <c r="B31" s="30" t="str">
        <f>IF('3-Dépenses présentées'!C32&lt;&gt;"",'3-Dépenses présentées'!C32,"")</f>
        <v/>
      </c>
      <c r="C31" s="30" t="s">
        <v>194</v>
      </c>
      <c r="D31" s="30" t="str">
        <f>IF('3-Dépenses présentées'!D32&lt;&gt;"",'3-Dépenses présentées'!D32,"")</f>
        <v/>
      </c>
      <c r="E31" s="135">
        <f>IF('1-Infos demandeur'!B$22="La TVA est éligible.",SUM('3-Dépenses présentées'!F32:G32),'3-Dépenses présentées'!F32)</f>
        <v>0</v>
      </c>
      <c r="F31" s="30" t="s">
        <v>203</v>
      </c>
      <c r="G31" s="64"/>
      <c r="H31" s="64"/>
      <c r="I31" s="30" t="s">
        <v>204</v>
      </c>
      <c r="J31" s="64"/>
      <c r="K31" s="64"/>
      <c r="L31" s="66"/>
    </row>
    <row r="32" spans="1:12" ht="45" customHeight="1" x14ac:dyDescent="0.25">
      <c r="A32" s="4">
        <v>26</v>
      </c>
      <c r="B32" s="30" t="str">
        <f>IF('3-Dépenses présentées'!C33&lt;&gt;"",'3-Dépenses présentées'!C33,"")</f>
        <v/>
      </c>
      <c r="C32" s="3" t="s">
        <v>195</v>
      </c>
      <c r="D32" s="30" t="str">
        <f>IF('3-Dépenses présentées'!D33&lt;&gt;"",'3-Dépenses présentées'!D33,"")</f>
        <v/>
      </c>
      <c r="E32" s="135">
        <f>IF('1-Infos demandeur'!B$22="La TVA est éligible.",SUM('3-Dépenses présentées'!F33:G33),'3-Dépenses présentées'!F33)</f>
        <v>0</v>
      </c>
      <c r="F32" s="8" t="s">
        <v>232</v>
      </c>
      <c r="G32" s="64"/>
      <c r="H32" s="64"/>
      <c r="I32" s="30" t="s">
        <v>263</v>
      </c>
      <c r="J32" s="64"/>
      <c r="K32" s="64"/>
      <c r="L32" s="66"/>
    </row>
    <row r="33" spans="1:12" ht="45" customHeight="1" x14ac:dyDescent="0.25">
      <c r="A33" s="4">
        <v>27</v>
      </c>
      <c r="B33" s="30" t="str">
        <f>IF('3-Dépenses présentées'!C34&lt;&gt;"",'3-Dépenses présentées'!C34,"")</f>
        <v/>
      </c>
      <c r="C33" s="3" t="s">
        <v>196</v>
      </c>
      <c r="D33" s="30" t="str">
        <f>IF('3-Dépenses présentées'!D34&lt;&gt;"",'3-Dépenses présentées'!D34,"")</f>
        <v/>
      </c>
      <c r="E33" s="135">
        <f>IF('1-Infos demandeur'!B$22="La TVA est éligible.",SUM('3-Dépenses présentées'!F34:G34),'3-Dépenses présentées'!F34)</f>
        <v>0</v>
      </c>
      <c r="F33" s="8" t="s">
        <v>233</v>
      </c>
      <c r="G33" s="64"/>
      <c r="H33" s="64"/>
      <c r="I33" s="30" t="s">
        <v>264</v>
      </c>
      <c r="J33" s="64"/>
      <c r="K33" s="64"/>
      <c r="L33" s="66"/>
    </row>
    <row r="34" spans="1:12" ht="45" customHeight="1" x14ac:dyDescent="0.25">
      <c r="A34" s="4">
        <v>28</v>
      </c>
      <c r="B34" s="30" t="str">
        <f>IF('3-Dépenses présentées'!C35&lt;&gt;"",'3-Dépenses présentées'!C35,"")</f>
        <v/>
      </c>
      <c r="C34" s="30" t="s">
        <v>197</v>
      </c>
      <c r="D34" s="30" t="str">
        <f>IF('3-Dépenses présentées'!D35&lt;&gt;"",'3-Dépenses présentées'!D35,"")</f>
        <v/>
      </c>
      <c r="E34" s="135">
        <f>IF('1-Infos demandeur'!B$22="La TVA est éligible.",SUM('3-Dépenses présentées'!F35:G35),'3-Dépenses présentées'!F35)</f>
        <v>0</v>
      </c>
      <c r="F34" s="8" t="s">
        <v>234</v>
      </c>
      <c r="G34" s="64"/>
      <c r="H34" s="64"/>
      <c r="I34" s="30" t="s">
        <v>265</v>
      </c>
      <c r="J34" s="64"/>
      <c r="K34" s="64"/>
      <c r="L34" s="66"/>
    </row>
    <row r="35" spans="1:12" ht="45" customHeight="1" x14ac:dyDescent="0.25">
      <c r="A35" s="4">
        <v>29</v>
      </c>
      <c r="B35" s="30" t="str">
        <f>IF('3-Dépenses présentées'!C36&lt;&gt;"",'3-Dépenses présentées'!C36,"")</f>
        <v/>
      </c>
      <c r="C35" s="30" t="s">
        <v>198</v>
      </c>
      <c r="D35" s="30" t="str">
        <f>IF('3-Dépenses présentées'!D36&lt;&gt;"",'3-Dépenses présentées'!D36,"")</f>
        <v/>
      </c>
      <c r="E35" s="135">
        <f>IF('1-Infos demandeur'!B$22="La TVA est éligible.",SUM('3-Dépenses présentées'!F36:G36),'3-Dépenses présentées'!F36)</f>
        <v>0</v>
      </c>
      <c r="F35" s="8" t="s">
        <v>235</v>
      </c>
      <c r="G35" s="64"/>
      <c r="H35" s="64"/>
      <c r="I35" s="30" t="s">
        <v>266</v>
      </c>
      <c r="J35" s="64"/>
      <c r="K35" s="64"/>
      <c r="L35" s="66"/>
    </row>
    <row r="36" spans="1:12" ht="45" customHeight="1" x14ac:dyDescent="0.25">
      <c r="A36" s="4">
        <v>30</v>
      </c>
      <c r="B36" s="30" t="str">
        <f>IF('3-Dépenses présentées'!C37&lt;&gt;"",'3-Dépenses présentées'!C37,"")</f>
        <v/>
      </c>
      <c r="C36" s="30" t="s">
        <v>199</v>
      </c>
      <c r="D36" s="30" t="str">
        <f>IF('3-Dépenses présentées'!D37&lt;&gt;"",'3-Dépenses présentées'!D37,"")</f>
        <v/>
      </c>
      <c r="E36" s="135">
        <f>IF('1-Infos demandeur'!B$22="La TVA est éligible.",SUM('3-Dépenses présentées'!F37:G37),'3-Dépenses présentées'!F37)</f>
        <v>0</v>
      </c>
      <c r="F36" s="8" t="s">
        <v>236</v>
      </c>
      <c r="G36" s="64"/>
      <c r="H36" s="64"/>
      <c r="I36" s="30" t="s">
        <v>267</v>
      </c>
      <c r="J36" s="64"/>
      <c r="K36" s="64"/>
      <c r="L36" s="66"/>
    </row>
    <row r="37" spans="1:12" ht="45" customHeight="1" x14ac:dyDescent="0.25">
      <c r="A37" s="4">
        <v>31</v>
      </c>
      <c r="B37" s="30" t="str">
        <f>IF('3-Dépenses présentées'!C38&lt;&gt;"",'3-Dépenses présentées'!C38,"")</f>
        <v/>
      </c>
      <c r="C37" s="30" t="s">
        <v>200</v>
      </c>
      <c r="D37" s="30" t="str">
        <f>IF('3-Dépenses présentées'!D38&lt;&gt;"",'3-Dépenses présentées'!D38,"")</f>
        <v/>
      </c>
      <c r="E37" s="135">
        <f>IF('1-Infos demandeur'!B$22="La TVA est éligible.",SUM('3-Dépenses présentées'!F38:G38),'3-Dépenses présentées'!F38)</f>
        <v>0</v>
      </c>
      <c r="F37" s="8" t="s">
        <v>237</v>
      </c>
      <c r="G37" s="64"/>
      <c r="H37" s="64"/>
      <c r="I37" s="30" t="s">
        <v>268</v>
      </c>
      <c r="J37" s="64"/>
      <c r="K37" s="64"/>
      <c r="L37" s="66"/>
    </row>
    <row r="38" spans="1:12" ht="45" customHeight="1" x14ac:dyDescent="0.25">
      <c r="A38" s="4">
        <v>32</v>
      </c>
      <c r="B38" s="30" t="str">
        <f>IF('3-Dépenses présentées'!C39&lt;&gt;"",'3-Dépenses présentées'!C39,"")</f>
        <v/>
      </c>
      <c r="C38" s="30" t="s">
        <v>205</v>
      </c>
      <c r="D38" s="30" t="str">
        <f>IF('3-Dépenses présentées'!D39&lt;&gt;"",'3-Dépenses présentées'!D39,"")</f>
        <v/>
      </c>
      <c r="E38" s="135">
        <f>IF('1-Infos demandeur'!B$22="La TVA est éligible.",SUM('3-Dépenses présentées'!F39:G39),'3-Dépenses présentées'!F39)</f>
        <v>0</v>
      </c>
      <c r="F38" s="8" t="s">
        <v>238</v>
      </c>
      <c r="G38" s="64"/>
      <c r="H38" s="64"/>
      <c r="I38" s="30" t="s">
        <v>269</v>
      </c>
      <c r="J38" s="64"/>
      <c r="K38" s="64"/>
      <c r="L38" s="66"/>
    </row>
    <row r="39" spans="1:12" ht="45" customHeight="1" x14ac:dyDescent="0.25">
      <c r="A39" s="4">
        <v>33</v>
      </c>
      <c r="B39" s="30" t="str">
        <f>IF('3-Dépenses présentées'!C40&lt;&gt;"",'3-Dépenses présentées'!C40,"")</f>
        <v/>
      </c>
      <c r="C39" s="30" t="s">
        <v>206</v>
      </c>
      <c r="D39" s="30" t="str">
        <f>IF('3-Dépenses présentées'!D40&lt;&gt;"",'3-Dépenses présentées'!D40,"")</f>
        <v/>
      </c>
      <c r="E39" s="135">
        <f>IF('1-Infos demandeur'!B$22="La TVA est éligible.",SUM('3-Dépenses présentées'!F40:G40),'3-Dépenses présentées'!F40)</f>
        <v>0</v>
      </c>
      <c r="F39" s="8" t="s">
        <v>239</v>
      </c>
      <c r="G39" s="64"/>
      <c r="H39" s="64"/>
      <c r="I39" s="30" t="s">
        <v>270</v>
      </c>
      <c r="J39" s="64"/>
      <c r="K39" s="64"/>
      <c r="L39" s="66"/>
    </row>
    <row r="40" spans="1:12" ht="45" customHeight="1" x14ac:dyDescent="0.25">
      <c r="A40" s="4">
        <v>34</v>
      </c>
      <c r="B40" s="30" t="str">
        <f>IF('3-Dépenses présentées'!C41&lt;&gt;"",'3-Dépenses présentées'!C41,"")</f>
        <v/>
      </c>
      <c r="C40" s="30" t="s">
        <v>207</v>
      </c>
      <c r="D40" s="30" t="str">
        <f>IF('3-Dépenses présentées'!D41&lt;&gt;"",'3-Dépenses présentées'!D41,"")</f>
        <v/>
      </c>
      <c r="E40" s="135">
        <f>IF('1-Infos demandeur'!B$22="La TVA est éligible.",SUM('3-Dépenses présentées'!F41:G41),'3-Dépenses présentées'!F41)</f>
        <v>0</v>
      </c>
      <c r="F40" s="8" t="s">
        <v>240</v>
      </c>
      <c r="G40" s="64"/>
      <c r="H40" s="64"/>
      <c r="I40" s="30" t="s">
        <v>271</v>
      </c>
      <c r="J40" s="64"/>
      <c r="K40" s="64"/>
      <c r="L40" s="66"/>
    </row>
    <row r="41" spans="1:12" ht="45" customHeight="1" x14ac:dyDescent="0.25">
      <c r="A41" s="4">
        <v>35</v>
      </c>
      <c r="B41" s="30" t="str">
        <f>IF('3-Dépenses présentées'!C42&lt;&gt;"",'3-Dépenses présentées'!C42,"")</f>
        <v/>
      </c>
      <c r="C41" s="30" t="s">
        <v>208</v>
      </c>
      <c r="D41" s="30" t="str">
        <f>IF('3-Dépenses présentées'!D42&lt;&gt;"",'3-Dépenses présentées'!D42,"")</f>
        <v/>
      </c>
      <c r="E41" s="135">
        <f>IF('1-Infos demandeur'!B$22="La TVA est éligible.",SUM('3-Dépenses présentées'!F42:G42),'3-Dépenses présentées'!F42)</f>
        <v>0</v>
      </c>
      <c r="F41" s="8" t="s">
        <v>241</v>
      </c>
      <c r="G41" s="64"/>
      <c r="H41" s="64"/>
      <c r="I41" s="30" t="s">
        <v>272</v>
      </c>
      <c r="J41" s="64"/>
      <c r="K41" s="64"/>
      <c r="L41" s="66"/>
    </row>
    <row r="42" spans="1:12" ht="45" customHeight="1" x14ac:dyDescent="0.25">
      <c r="A42" s="4">
        <v>36</v>
      </c>
      <c r="B42" s="30" t="str">
        <f>IF('3-Dépenses présentées'!C43&lt;&gt;"",'3-Dépenses présentées'!C43,"")</f>
        <v/>
      </c>
      <c r="C42" s="30" t="s">
        <v>209</v>
      </c>
      <c r="D42" s="30" t="str">
        <f>IF('3-Dépenses présentées'!D43&lt;&gt;"",'3-Dépenses présentées'!D43,"")</f>
        <v/>
      </c>
      <c r="E42" s="135">
        <f>IF('1-Infos demandeur'!B$22="La TVA est éligible.",SUM('3-Dépenses présentées'!F43:G43),'3-Dépenses présentées'!F43)</f>
        <v>0</v>
      </c>
      <c r="F42" s="8" t="s">
        <v>242</v>
      </c>
      <c r="G42" s="64"/>
      <c r="H42" s="64"/>
      <c r="I42" s="30" t="s">
        <v>273</v>
      </c>
      <c r="J42" s="64"/>
      <c r="K42" s="64"/>
      <c r="L42" s="66"/>
    </row>
    <row r="43" spans="1:12" ht="45" customHeight="1" x14ac:dyDescent="0.25">
      <c r="A43" s="4">
        <v>37</v>
      </c>
      <c r="B43" s="30" t="str">
        <f>IF('3-Dépenses présentées'!C44&lt;&gt;"",'3-Dépenses présentées'!C44,"")</f>
        <v/>
      </c>
      <c r="C43" s="30" t="s">
        <v>210</v>
      </c>
      <c r="D43" s="30" t="str">
        <f>IF('3-Dépenses présentées'!D44&lt;&gt;"",'3-Dépenses présentées'!D44,"")</f>
        <v/>
      </c>
      <c r="E43" s="135">
        <f>IF('1-Infos demandeur'!B$22="La TVA est éligible.",SUM('3-Dépenses présentées'!F44:G44),'3-Dépenses présentées'!F44)</f>
        <v>0</v>
      </c>
      <c r="F43" s="8" t="s">
        <v>243</v>
      </c>
      <c r="G43" s="64"/>
      <c r="H43" s="64"/>
      <c r="I43" s="30" t="s">
        <v>274</v>
      </c>
      <c r="J43" s="64"/>
      <c r="K43" s="64"/>
      <c r="L43" s="66"/>
    </row>
    <row r="44" spans="1:12" ht="45" customHeight="1" x14ac:dyDescent="0.25">
      <c r="A44" s="4">
        <v>38</v>
      </c>
      <c r="B44" s="30" t="str">
        <f>IF('3-Dépenses présentées'!C45&lt;&gt;"",'3-Dépenses présentées'!C45,"")</f>
        <v/>
      </c>
      <c r="C44" s="30" t="s">
        <v>211</v>
      </c>
      <c r="D44" s="30" t="str">
        <f>IF('3-Dépenses présentées'!D45&lt;&gt;"",'3-Dépenses présentées'!D45,"")</f>
        <v/>
      </c>
      <c r="E44" s="135">
        <f>IF('1-Infos demandeur'!B$22="La TVA est éligible.",SUM('3-Dépenses présentées'!F45:G45),'3-Dépenses présentées'!F45)</f>
        <v>0</v>
      </c>
      <c r="F44" s="8" t="s">
        <v>244</v>
      </c>
      <c r="G44" s="64"/>
      <c r="H44" s="64"/>
      <c r="I44" s="30" t="s">
        <v>275</v>
      </c>
      <c r="J44" s="64"/>
      <c r="K44" s="64"/>
      <c r="L44" s="66"/>
    </row>
    <row r="45" spans="1:12" ht="45" customHeight="1" x14ac:dyDescent="0.25">
      <c r="A45" s="4">
        <v>39</v>
      </c>
      <c r="B45" s="30" t="str">
        <f>IF('3-Dépenses présentées'!C46&lt;&gt;"",'3-Dépenses présentées'!C46,"")</f>
        <v/>
      </c>
      <c r="C45" s="30" t="s">
        <v>212</v>
      </c>
      <c r="D45" s="30" t="str">
        <f>IF('3-Dépenses présentées'!D46&lt;&gt;"",'3-Dépenses présentées'!D46,"")</f>
        <v/>
      </c>
      <c r="E45" s="135">
        <f>IF('1-Infos demandeur'!B$22="La TVA est éligible.",SUM('3-Dépenses présentées'!F46:G46),'3-Dépenses présentées'!F46)</f>
        <v>0</v>
      </c>
      <c r="F45" s="8" t="s">
        <v>245</v>
      </c>
      <c r="G45" s="64"/>
      <c r="H45" s="64"/>
      <c r="I45" s="30" t="s">
        <v>276</v>
      </c>
      <c r="J45" s="64"/>
      <c r="K45" s="64"/>
      <c r="L45" s="66"/>
    </row>
    <row r="46" spans="1:12" ht="45" customHeight="1" x14ac:dyDescent="0.25">
      <c r="A46" s="4">
        <v>40</v>
      </c>
      <c r="B46" s="30" t="str">
        <f>IF('3-Dépenses présentées'!C47&lt;&gt;"",'3-Dépenses présentées'!C47,"")</f>
        <v/>
      </c>
      <c r="C46" s="30" t="s">
        <v>213</v>
      </c>
      <c r="D46" s="30" t="str">
        <f>IF('3-Dépenses présentées'!D47&lt;&gt;"",'3-Dépenses présentées'!D47,"")</f>
        <v/>
      </c>
      <c r="E46" s="135">
        <f>IF('1-Infos demandeur'!B$22="La TVA est éligible.",SUM('3-Dépenses présentées'!F47:G47),'3-Dépenses présentées'!F47)</f>
        <v>0</v>
      </c>
      <c r="F46" s="8" t="s">
        <v>246</v>
      </c>
      <c r="G46" s="64"/>
      <c r="H46" s="64"/>
      <c r="I46" s="30" t="s">
        <v>277</v>
      </c>
      <c r="J46" s="64"/>
      <c r="K46" s="64"/>
      <c r="L46" s="66"/>
    </row>
  </sheetData>
  <sheetProtection algorithmName="SHA-512" hashValue="DgYZrSenNRWSR/FzRkNZNtqNA5QRkS/6tVFwn1haMT6yxLLyK+wgM9lIE25erWVpRCePfWnSiRflR/irnmeiHw==" saltValue="HnMk10HLSOvRuznwkgK1GA==" spinCount="100000" sheet="1" objects="1" scenarios="1" formatRows="0"/>
  <mergeCells count="12">
    <mergeCell ref="L5:L6"/>
    <mergeCell ref="A1:B1"/>
    <mergeCell ref="D1:L1"/>
    <mergeCell ref="A2:B2"/>
    <mergeCell ref="D2:L2"/>
    <mergeCell ref="A3:L3"/>
    <mergeCell ref="A5:A6"/>
    <mergeCell ref="B5:B6"/>
    <mergeCell ref="C5:E5"/>
    <mergeCell ref="F5:H5"/>
    <mergeCell ref="I5:K5"/>
    <mergeCell ref="A4:L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7" t="s">
        <v>106</v>
      </c>
      <c r="B1" s="7" t="s">
        <v>104</v>
      </c>
      <c r="C1" s="7" t="s">
        <v>103</v>
      </c>
      <c r="D1" s="7" t="s">
        <v>60</v>
      </c>
      <c r="E1" s="7" t="s">
        <v>61</v>
      </c>
      <c r="F1" s="7" t="s">
        <v>62</v>
      </c>
      <c r="G1" s="7" t="s">
        <v>105</v>
      </c>
      <c r="H1" s="7" t="s">
        <v>63</v>
      </c>
    </row>
    <row r="2" spans="1:8" ht="34.5" customHeight="1" x14ac:dyDescent="0.25">
      <c r="A2" s="272"/>
      <c r="B2" s="19">
        <v>1</v>
      </c>
      <c r="C2" s="62"/>
      <c r="D2" s="67"/>
      <c r="E2" s="68"/>
      <c r="F2" s="69"/>
      <c r="G2" s="67"/>
      <c r="H2" s="70"/>
    </row>
    <row r="3" spans="1:8" ht="34.5" customHeight="1" x14ac:dyDescent="0.25">
      <c r="A3" s="273"/>
      <c r="B3" s="19">
        <v>2</v>
      </c>
      <c r="C3" s="62"/>
      <c r="D3" s="67"/>
      <c r="E3" s="68"/>
      <c r="F3" s="69"/>
      <c r="G3" s="67"/>
      <c r="H3" s="70"/>
    </row>
    <row r="4" spans="1:8" ht="34.5" customHeight="1" x14ac:dyDescent="0.25">
      <c r="A4" s="273"/>
      <c r="B4" s="19">
        <v>3</v>
      </c>
      <c r="C4" s="62"/>
      <c r="D4" s="67"/>
      <c r="E4" s="68"/>
      <c r="F4" s="69"/>
      <c r="G4" s="67"/>
      <c r="H4" s="70"/>
    </row>
    <row r="5" spans="1:8" ht="34.5" customHeight="1" x14ac:dyDescent="0.25">
      <c r="A5" s="273"/>
      <c r="B5" s="19">
        <v>4</v>
      </c>
      <c r="C5" s="62"/>
      <c r="D5" s="67"/>
      <c r="E5" s="68"/>
      <c r="F5" s="69"/>
      <c r="G5" s="67"/>
      <c r="H5" s="70"/>
    </row>
    <row r="6" spans="1:8" ht="34.5" customHeight="1" x14ac:dyDescent="0.25">
      <c r="A6" s="274"/>
      <c r="B6" s="19">
        <v>5</v>
      </c>
      <c r="C6" s="62"/>
      <c r="D6" s="67"/>
      <c r="E6" s="68"/>
      <c r="F6" s="69"/>
      <c r="G6" s="67"/>
      <c r="H6" s="70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listes!$A$1:$A$2</xm:f>
          </x14:formula1>
          <xm:sqref>A2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9311E-60BF-4CB4-B96E-352CDAF592FF}">
  <dimension ref="A1:M75"/>
  <sheetViews>
    <sheetView zoomScale="70" zoomScaleNormal="70" workbookViewId="0">
      <pane ySplit="5" topLeftCell="A6" activePane="bottomLeft" state="frozen"/>
      <selection pane="bottomLeft" activeCell="I5" sqref="I5"/>
    </sheetView>
  </sheetViews>
  <sheetFormatPr baseColWidth="10" defaultColWidth="11.42578125" defaultRowHeight="14.25" x14ac:dyDescent="0.2"/>
  <cols>
    <col min="1" max="1" width="14.7109375" style="2" customWidth="1"/>
    <col min="2" max="2" width="31.42578125" style="2" customWidth="1"/>
    <col min="3" max="3" width="33.42578125" style="2" customWidth="1"/>
    <col min="4" max="4" width="30.140625" style="2" customWidth="1"/>
    <col min="5" max="5" width="25.85546875" style="2" customWidth="1"/>
    <col min="6" max="8" width="19.7109375" style="2" customWidth="1"/>
    <col min="9" max="9" width="21.28515625" style="2" customWidth="1"/>
    <col min="10" max="10" width="21" style="2" customWidth="1"/>
    <col min="11" max="11" width="21.7109375" style="2" customWidth="1"/>
    <col min="12" max="12" width="115.140625" style="2" customWidth="1"/>
    <col min="13" max="13" width="13.28515625" style="2" bestFit="1" customWidth="1"/>
    <col min="14" max="16384" width="11.42578125" style="2"/>
  </cols>
  <sheetData>
    <row r="1" spans="1:12" ht="16.5" customHeight="1" x14ac:dyDescent="0.2">
      <c r="A1" s="295" t="s">
        <v>23</v>
      </c>
      <c r="B1" s="296"/>
      <c r="C1" s="296"/>
      <c r="D1" s="297"/>
      <c r="E1" s="304">
        <f>'1-Infos demandeur'!B1</f>
        <v>0</v>
      </c>
      <c r="F1" s="304"/>
      <c r="G1" s="304"/>
      <c r="H1" s="304"/>
      <c r="I1" s="304"/>
      <c r="J1" s="304"/>
      <c r="K1" s="304"/>
    </row>
    <row r="2" spans="1:12" ht="19.5" customHeight="1" x14ac:dyDescent="0.2">
      <c r="A2" s="295" t="s">
        <v>26</v>
      </c>
      <c r="B2" s="296"/>
      <c r="C2" s="296"/>
      <c r="D2" s="297"/>
      <c r="E2" s="304">
        <f>'1-Infos demandeur'!B2</f>
        <v>0</v>
      </c>
      <c r="F2" s="304"/>
      <c r="G2" s="304"/>
      <c r="H2" s="304"/>
      <c r="I2" s="304"/>
      <c r="J2" s="304"/>
      <c r="K2" s="304"/>
    </row>
    <row r="4" spans="1:12" ht="19.5" customHeight="1" x14ac:dyDescent="0.2">
      <c r="A4" s="298" t="s">
        <v>113</v>
      </c>
      <c r="B4" s="299"/>
      <c r="C4" s="299"/>
      <c r="D4" s="299"/>
      <c r="E4" s="300"/>
      <c r="F4" s="39" t="s">
        <v>115</v>
      </c>
      <c r="G4" s="39" t="s">
        <v>116</v>
      </c>
      <c r="H4" s="39" t="s">
        <v>117</v>
      </c>
      <c r="I4" s="39" t="s">
        <v>118</v>
      </c>
      <c r="J4" s="39" t="s">
        <v>111</v>
      </c>
      <c r="K4" s="39" t="s">
        <v>112</v>
      </c>
    </row>
    <row r="5" spans="1:12" ht="42" customHeight="1" x14ac:dyDescent="0.2">
      <c r="A5" s="301"/>
      <c r="B5" s="302"/>
      <c r="C5" s="302"/>
      <c r="D5" s="302"/>
      <c r="E5" s="303"/>
      <c r="F5" s="20">
        <f>Nmoins3</f>
        <v>0</v>
      </c>
      <c r="G5" s="20">
        <f>Nmoins2</f>
        <v>0</v>
      </c>
      <c r="H5" s="20">
        <f>Nmoins1</f>
        <v>0</v>
      </c>
      <c r="I5" s="40"/>
      <c r="J5" s="40"/>
      <c r="K5" s="40"/>
      <c r="L5" s="306" t="s">
        <v>346</v>
      </c>
    </row>
    <row r="6" spans="1:12" ht="10.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306"/>
    </row>
    <row r="7" spans="1:12" ht="31.5" customHeight="1" x14ac:dyDescent="0.2">
      <c r="A7" s="279" t="s">
        <v>143</v>
      </c>
      <c r="B7" s="279"/>
      <c r="C7" s="279"/>
      <c r="D7" s="279"/>
      <c r="E7" s="279"/>
      <c r="F7" s="290"/>
      <c r="G7" s="290"/>
      <c r="H7" s="290"/>
      <c r="I7" s="290"/>
      <c r="J7" s="290"/>
      <c r="K7" s="290"/>
      <c r="L7" s="22"/>
    </row>
    <row r="8" spans="1:12" ht="18.75" customHeight="1" x14ac:dyDescent="0.2">
      <c r="A8" s="286" t="s">
        <v>142</v>
      </c>
      <c r="B8" s="286"/>
      <c r="C8" s="286"/>
      <c r="D8" s="286"/>
      <c r="E8" s="286"/>
      <c r="F8" s="24">
        <f>'1-Infos demandeur'!B9</f>
        <v>0</v>
      </c>
      <c r="G8" s="24">
        <f>'1-Infos demandeur'!C9</f>
        <v>0</v>
      </c>
      <c r="H8" s="24">
        <f>'1-Infos demandeur'!D9</f>
        <v>0</v>
      </c>
      <c r="I8" s="62"/>
      <c r="J8" s="76"/>
      <c r="K8" s="76"/>
    </row>
    <row r="9" spans="1:12" ht="18.75" customHeight="1" x14ac:dyDescent="0.2">
      <c r="A9" s="286" t="s">
        <v>343</v>
      </c>
      <c r="B9" s="286"/>
      <c r="C9" s="286"/>
      <c r="D9" s="286"/>
      <c r="E9" s="286"/>
      <c r="F9" s="24">
        <f>'1-Infos demandeur'!B10</f>
        <v>0</v>
      </c>
      <c r="G9" s="24">
        <f>'1-Infos demandeur'!C10</f>
        <v>0</v>
      </c>
      <c r="H9" s="24">
        <f>'1-Infos demandeur'!D10</f>
        <v>0</v>
      </c>
      <c r="I9" s="62"/>
      <c r="J9" s="76"/>
      <c r="K9" s="76"/>
    </row>
    <row r="10" spans="1:12" ht="18.75" customHeight="1" x14ac:dyDescent="0.2">
      <c r="A10" s="305" t="s">
        <v>144</v>
      </c>
      <c r="B10" s="305"/>
      <c r="C10" s="305"/>
      <c r="D10" s="305"/>
      <c r="E10" s="305"/>
      <c r="F10" s="25">
        <f>SUM(F8:F9)</f>
        <v>0</v>
      </c>
      <c r="G10" s="25">
        <f t="shared" ref="G10:K10" si="0">SUM(G8:G9)</f>
        <v>0</v>
      </c>
      <c r="H10" s="25">
        <f t="shared" si="0"/>
        <v>0</v>
      </c>
      <c r="I10" s="25">
        <f>SUM(I8:I9)</f>
        <v>0</v>
      </c>
      <c r="J10" s="25">
        <f t="shared" si="0"/>
        <v>0</v>
      </c>
      <c r="K10" s="25">
        <f t="shared" si="0"/>
        <v>0</v>
      </c>
    </row>
    <row r="11" spans="1:12" ht="12.7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2" ht="36" customHeight="1" x14ac:dyDescent="0.2">
      <c r="A12" s="279" t="s">
        <v>336</v>
      </c>
      <c r="B12" s="279"/>
      <c r="C12" s="279"/>
      <c r="D12" s="280"/>
      <c r="E12" s="275" t="s">
        <v>335</v>
      </c>
      <c r="F12" s="275"/>
      <c r="G12" s="275"/>
      <c r="H12" s="275"/>
      <c r="I12" s="275" t="s">
        <v>334</v>
      </c>
      <c r="J12" s="275"/>
      <c r="K12" s="275"/>
    </row>
    <row r="13" spans="1:12" ht="15" x14ac:dyDescent="0.2">
      <c r="A13" s="129" t="s">
        <v>313</v>
      </c>
      <c r="B13" s="281" t="s">
        <v>59</v>
      </c>
      <c r="C13" s="281"/>
      <c r="D13" s="281"/>
      <c r="E13" s="127"/>
      <c r="F13" s="278" t="s">
        <v>333</v>
      </c>
      <c r="G13" s="278"/>
      <c r="H13" s="278"/>
      <c r="I13" s="126"/>
      <c r="J13" s="278" t="s">
        <v>333</v>
      </c>
      <c r="K13" s="278"/>
    </row>
    <row r="14" spans="1:12" ht="12.75" customHeight="1" x14ac:dyDescent="0.2">
      <c r="A14" s="129" t="s">
        <v>314</v>
      </c>
      <c r="B14" s="281" t="s">
        <v>59</v>
      </c>
      <c r="C14" s="281"/>
      <c r="D14" s="281"/>
      <c r="E14" s="126"/>
      <c r="F14" s="278" t="s">
        <v>333</v>
      </c>
      <c r="G14" s="278"/>
      <c r="H14" s="278"/>
      <c r="I14" s="126"/>
      <c r="J14" s="278" t="s">
        <v>333</v>
      </c>
      <c r="K14" s="278"/>
    </row>
    <row r="15" spans="1:12" ht="12.75" customHeight="1" x14ac:dyDescent="0.2">
      <c r="A15" s="129" t="s">
        <v>315</v>
      </c>
      <c r="B15" s="281" t="s">
        <v>59</v>
      </c>
      <c r="C15" s="281"/>
      <c r="D15" s="281"/>
      <c r="E15" s="126"/>
      <c r="F15" s="278" t="s">
        <v>333</v>
      </c>
      <c r="G15" s="278"/>
      <c r="H15" s="278"/>
      <c r="I15" s="126"/>
      <c r="J15" s="278" t="s">
        <v>333</v>
      </c>
      <c r="K15" s="278"/>
    </row>
    <row r="16" spans="1:12" ht="12.75" customHeight="1" x14ac:dyDescent="0.2">
      <c r="A16" s="129" t="s">
        <v>316</v>
      </c>
      <c r="B16" s="281" t="s">
        <v>59</v>
      </c>
      <c r="C16" s="281"/>
      <c r="D16" s="281"/>
      <c r="E16" s="126"/>
      <c r="F16" s="278" t="s">
        <v>333</v>
      </c>
      <c r="G16" s="278"/>
      <c r="H16" s="278"/>
      <c r="I16" s="126"/>
      <c r="J16" s="278" t="s">
        <v>333</v>
      </c>
      <c r="K16" s="278"/>
    </row>
    <row r="17" spans="1:11" ht="12.75" customHeight="1" x14ac:dyDescent="0.2">
      <c r="A17" s="129" t="s">
        <v>317</v>
      </c>
      <c r="B17" s="281" t="s">
        <v>59</v>
      </c>
      <c r="C17" s="281"/>
      <c r="D17" s="281"/>
      <c r="E17" s="126"/>
      <c r="F17" s="278" t="s">
        <v>333</v>
      </c>
      <c r="G17" s="278"/>
      <c r="H17" s="278"/>
      <c r="I17" s="126"/>
      <c r="J17" s="278" t="s">
        <v>333</v>
      </c>
      <c r="K17" s="278"/>
    </row>
    <row r="18" spans="1:11" ht="12.75" customHeight="1" x14ac:dyDescent="0.2">
      <c r="A18" s="129" t="s">
        <v>318</v>
      </c>
      <c r="B18" s="281" t="s">
        <v>59</v>
      </c>
      <c r="C18" s="281"/>
      <c r="D18" s="281"/>
      <c r="E18" s="126"/>
      <c r="F18" s="278" t="s">
        <v>333</v>
      </c>
      <c r="G18" s="278"/>
      <c r="H18" s="278"/>
      <c r="I18" s="126"/>
      <c r="J18" s="278" t="s">
        <v>333</v>
      </c>
      <c r="K18" s="278"/>
    </row>
    <row r="19" spans="1:11" ht="12.75" customHeight="1" x14ac:dyDescent="0.2">
      <c r="A19" s="129" t="s">
        <v>319</v>
      </c>
      <c r="B19" s="281" t="s">
        <v>59</v>
      </c>
      <c r="C19" s="281"/>
      <c r="D19" s="281"/>
      <c r="E19" s="126"/>
      <c r="F19" s="278" t="s">
        <v>333</v>
      </c>
      <c r="G19" s="278"/>
      <c r="H19" s="278"/>
      <c r="I19" s="126"/>
      <c r="J19" s="278" t="s">
        <v>333</v>
      </c>
      <c r="K19" s="278"/>
    </row>
    <row r="20" spans="1:11" ht="12.75" customHeight="1" x14ac:dyDescent="0.2">
      <c r="A20" s="129" t="s">
        <v>320</v>
      </c>
      <c r="B20" s="281" t="s">
        <v>59</v>
      </c>
      <c r="C20" s="281"/>
      <c r="D20" s="281"/>
      <c r="E20" s="126"/>
      <c r="F20" s="278" t="s">
        <v>333</v>
      </c>
      <c r="G20" s="278"/>
      <c r="H20" s="278"/>
      <c r="I20" s="126"/>
      <c r="J20" s="278" t="s">
        <v>333</v>
      </c>
      <c r="K20" s="278"/>
    </row>
    <row r="21" spans="1:11" ht="12.75" customHeight="1" x14ac:dyDescent="0.2">
      <c r="A21" s="129" t="s">
        <v>321</v>
      </c>
      <c r="B21" s="281" t="s">
        <v>59</v>
      </c>
      <c r="C21" s="281"/>
      <c r="D21" s="281"/>
      <c r="E21" s="126"/>
      <c r="F21" s="278" t="s">
        <v>333</v>
      </c>
      <c r="G21" s="278"/>
      <c r="H21" s="278"/>
      <c r="I21" s="126"/>
      <c r="J21" s="278" t="s">
        <v>333</v>
      </c>
      <c r="K21" s="278"/>
    </row>
    <row r="22" spans="1:11" ht="12.75" customHeight="1" x14ac:dyDescent="0.2">
      <c r="A22" s="129" t="s">
        <v>322</v>
      </c>
      <c r="B22" s="281" t="s">
        <v>59</v>
      </c>
      <c r="C22" s="281"/>
      <c r="D22" s="281"/>
      <c r="E22" s="126"/>
      <c r="F22" s="278" t="s">
        <v>333</v>
      </c>
      <c r="G22" s="278"/>
      <c r="H22" s="278"/>
      <c r="I22" s="126"/>
      <c r="J22" s="278" t="s">
        <v>333</v>
      </c>
      <c r="K22" s="278"/>
    </row>
    <row r="23" spans="1:11" ht="12.75" customHeight="1" x14ac:dyDescent="0.2">
      <c r="A23" s="129" t="s">
        <v>323</v>
      </c>
      <c r="B23" s="281" t="s">
        <v>59</v>
      </c>
      <c r="C23" s="281"/>
      <c r="D23" s="281"/>
      <c r="E23" s="126"/>
      <c r="F23" s="278" t="s">
        <v>333</v>
      </c>
      <c r="G23" s="278"/>
      <c r="H23" s="278"/>
      <c r="I23" s="126"/>
      <c r="J23" s="278" t="s">
        <v>333</v>
      </c>
      <c r="K23" s="278"/>
    </row>
    <row r="24" spans="1:11" ht="12.75" customHeight="1" x14ac:dyDescent="0.2">
      <c r="A24" s="129" t="s">
        <v>324</v>
      </c>
      <c r="B24" s="281" t="s">
        <v>59</v>
      </c>
      <c r="C24" s="281"/>
      <c r="D24" s="281"/>
      <c r="E24" s="126"/>
      <c r="F24" s="278" t="s">
        <v>333</v>
      </c>
      <c r="G24" s="278"/>
      <c r="H24" s="278"/>
      <c r="I24" s="126"/>
      <c r="J24" s="278" t="s">
        <v>333</v>
      </c>
      <c r="K24" s="278"/>
    </row>
    <row r="25" spans="1:11" ht="12.75" customHeight="1" x14ac:dyDescent="0.2">
      <c r="A25" s="129" t="s">
        <v>325</v>
      </c>
      <c r="B25" s="281" t="s">
        <v>59</v>
      </c>
      <c r="C25" s="281"/>
      <c r="D25" s="281"/>
      <c r="E25" s="126"/>
      <c r="F25" s="278" t="s">
        <v>333</v>
      </c>
      <c r="G25" s="278"/>
      <c r="H25" s="278"/>
      <c r="I25" s="126"/>
      <c r="J25" s="278" t="s">
        <v>333</v>
      </c>
      <c r="K25" s="278"/>
    </row>
    <row r="26" spans="1:11" ht="12.75" customHeight="1" x14ac:dyDescent="0.2">
      <c r="A26" s="129" t="s">
        <v>326</v>
      </c>
      <c r="B26" s="281" t="s">
        <v>59</v>
      </c>
      <c r="C26" s="281"/>
      <c r="D26" s="281"/>
      <c r="E26" s="126"/>
      <c r="F26" s="278" t="s">
        <v>333</v>
      </c>
      <c r="G26" s="278"/>
      <c r="H26" s="278"/>
      <c r="I26" s="126"/>
      <c r="J26" s="278" t="s">
        <v>333</v>
      </c>
      <c r="K26" s="278"/>
    </row>
    <row r="27" spans="1:11" ht="12.75" customHeight="1" x14ac:dyDescent="0.2">
      <c r="A27" s="129" t="s">
        <v>327</v>
      </c>
      <c r="B27" s="281" t="s">
        <v>59</v>
      </c>
      <c r="C27" s="281"/>
      <c r="D27" s="281"/>
      <c r="E27" s="126"/>
      <c r="F27" s="278" t="s">
        <v>333</v>
      </c>
      <c r="G27" s="278"/>
      <c r="H27" s="278"/>
      <c r="I27" s="126"/>
      <c r="J27" s="278" t="s">
        <v>333</v>
      </c>
      <c r="K27" s="278"/>
    </row>
    <row r="28" spans="1:11" ht="12.75" customHeight="1" x14ac:dyDescent="0.2">
      <c r="A28" s="129" t="s">
        <v>328</v>
      </c>
      <c r="B28" s="281" t="s">
        <v>59</v>
      </c>
      <c r="C28" s="281"/>
      <c r="D28" s="281"/>
      <c r="E28" s="126"/>
      <c r="F28" s="278" t="s">
        <v>333</v>
      </c>
      <c r="G28" s="278"/>
      <c r="H28" s="278"/>
      <c r="I28" s="126"/>
      <c r="J28" s="278" t="s">
        <v>333</v>
      </c>
      <c r="K28" s="278"/>
    </row>
    <row r="29" spans="1:11" ht="12.75" customHeight="1" x14ac:dyDescent="0.2">
      <c r="A29" s="129" t="s">
        <v>329</v>
      </c>
      <c r="B29" s="281" t="s">
        <v>59</v>
      </c>
      <c r="C29" s="281"/>
      <c r="D29" s="281"/>
      <c r="E29" s="126"/>
      <c r="F29" s="278" t="s">
        <v>333</v>
      </c>
      <c r="G29" s="278"/>
      <c r="H29" s="278"/>
      <c r="I29" s="126"/>
      <c r="J29" s="278" t="s">
        <v>333</v>
      </c>
      <c r="K29" s="278"/>
    </row>
    <row r="30" spans="1:11" ht="12.75" customHeight="1" x14ac:dyDescent="0.2">
      <c r="A30" s="129" t="s">
        <v>330</v>
      </c>
      <c r="B30" s="281" t="s">
        <v>59</v>
      </c>
      <c r="C30" s="281"/>
      <c r="D30" s="281"/>
      <c r="E30" s="126"/>
      <c r="F30" s="278" t="s">
        <v>333</v>
      </c>
      <c r="G30" s="278"/>
      <c r="H30" s="278"/>
      <c r="I30" s="126"/>
      <c r="J30" s="278" t="s">
        <v>333</v>
      </c>
      <c r="K30" s="278"/>
    </row>
    <row r="31" spans="1:11" ht="12.75" customHeight="1" x14ac:dyDescent="0.2">
      <c r="A31" s="129" t="s">
        <v>331</v>
      </c>
      <c r="B31" s="281" t="s">
        <v>59</v>
      </c>
      <c r="C31" s="281"/>
      <c r="D31" s="281"/>
      <c r="E31" s="126"/>
      <c r="F31" s="278" t="s">
        <v>333</v>
      </c>
      <c r="G31" s="278"/>
      <c r="H31" s="278"/>
      <c r="I31" s="126"/>
      <c r="J31" s="278" t="s">
        <v>333</v>
      </c>
      <c r="K31" s="278"/>
    </row>
    <row r="32" spans="1:11" ht="12.75" customHeight="1" x14ac:dyDescent="0.2">
      <c r="A32" s="129" t="s">
        <v>332</v>
      </c>
      <c r="B32" s="281" t="s">
        <v>59</v>
      </c>
      <c r="C32" s="281"/>
      <c r="D32" s="281"/>
      <c r="E32" s="126"/>
      <c r="F32" s="278" t="s">
        <v>333</v>
      </c>
      <c r="G32" s="278"/>
      <c r="H32" s="278"/>
      <c r="I32" s="126"/>
      <c r="J32" s="278" t="s">
        <v>333</v>
      </c>
      <c r="K32" s="278"/>
    </row>
    <row r="33" spans="1:11" ht="24.75" customHeight="1" x14ac:dyDescent="0.2">
      <c r="A33" s="276" t="s">
        <v>144</v>
      </c>
      <c r="B33" s="276"/>
      <c r="C33" s="276"/>
      <c r="D33" s="276"/>
      <c r="E33" s="128">
        <f>SUM(E13:E32)</f>
        <v>0</v>
      </c>
      <c r="F33" s="277" t="e">
        <f>E33/(E33+I33)</f>
        <v>#DIV/0!</v>
      </c>
      <c r="G33" s="277"/>
      <c r="H33" s="277"/>
      <c r="I33" s="128">
        <f>SUM(I13:I32)</f>
        <v>0</v>
      </c>
      <c r="J33" s="277" t="e">
        <f>I33/(I33+E33)</f>
        <v>#DIV/0!</v>
      </c>
      <c r="K33" s="277"/>
    </row>
    <row r="34" spans="1:11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ht="84" customHeight="1" x14ac:dyDescent="0.2">
      <c r="A35" s="279" t="s">
        <v>312</v>
      </c>
      <c r="B35" s="279"/>
      <c r="C35" s="131" t="s">
        <v>339</v>
      </c>
      <c r="D35" s="77" t="s">
        <v>338</v>
      </c>
      <c r="E35" s="289" t="s">
        <v>24</v>
      </c>
      <c r="F35" s="290"/>
      <c r="G35" s="290"/>
      <c r="H35" s="290"/>
      <c r="I35" s="290"/>
      <c r="J35" s="290"/>
      <c r="K35" s="290"/>
    </row>
    <row r="36" spans="1:11" ht="27" customHeight="1" x14ac:dyDescent="0.2">
      <c r="A36" s="286" t="s">
        <v>283</v>
      </c>
      <c r="B36" s="281" t="s">
        <v>59</v>
      </c>
      <c r="C36" s="293"/>
      <c r="D36" s="287"/>
      <c r="E36" s="5" t="s">
        <v>8</v>
      </c>
      <c r="F36" s="130"/>
      <c r="G36" s="211"/>
      <c r="H36" s="211"/>
      <c r="I36" s="211"/>
      <c r="J36" s="211"/>
      <c r="K36" s="211"/>
    </row>
    <row r="37" spans="1:11" ht="27" customHeight="1" x14ac:dyDescent="0.2">
      <c r="A37" s="286"/>
      <c r="B37" s="281"/>
      <c r="C37" s="294"/>
      <c r="D37" s="288"/>
      <c r="E37" s="5" t="s">
        <v>9</v>
      </c>
      <c r="F37" s="67"/>
      <c r="G37" s="67"/>
      <c r="H37" s="67"/>
      <c r="I37" s="67"/>
      <c r="J37" s="67"/>
      <c r="K37" s="67"/>
    </row>
    <row r="38" spans="1:11" ht="27" customHeight="1" x14ac:dyDescent="0.2">
      <c r="A38" s="286" t="s">
        <v>284</v>
      </c>
      <c r="B38" s="281" t="s">
        <v>59</v>
      </c>
      <c r="C38" s="293"/>
      <c r="D38" s="287"/>
      <c r="E38" s="5" t="s">
        <v>8</v>
      </c>
      <c r="F38" s="130"/>
      <c r="G38" s="211"/>
      <c r="H38" s="211"/>
      <c r="I38" s="211"/>
      <c r="J38" s="211"/>
      <c r="K38" s="211"/>
    </row>
    <row r="39" spans="1:11" ht="27" customHeight="1" x14ac:dyDescent="0.2">
      <c r="A39" s="286"/>
      <c r="B39" s="281"/>
      <c r="C39" s="294"/>
      <c r="D39" s="288"/>
      <c r="E39" s="5" t="s">
        <v>9</v>
      </c>
      <c r="F39" s="67"/>
      <c r="G39" s="67"/>
      <c r="H39" s="67"/>
      <c r="I39" s="67"/>
      <c r="J39" s="67"/>
      <c r="K39" s="67"/>
    </row>
    <row r="40" spans="1:11" ht="27" customHeight="1" x14ac:dyDescent="0.2">
      <c r="A40" s="286" t="s">
        <v>285</v>
      </c>
      <c r="B40" s="281" t="s">
        <v>59</v>
      </c>
      <c r="C40" s="293"/>
      <c r="D40" s="287"/>
      <c r="E40" s="5" t="s">
        <v>8</v>
      </c>
      <c r="F40" s="130"/>
      <c r="G40" s="211"/>
      <c r="H40" s="211"/>
      <c r="I40" s="211"/>
      <c r="J40" s="211"/>
      <c r="K40" s="211"/>
    </row>
    <row r="41" spans="1:11" ht="27" customHeight="1" x14ac:dyDescent="0.2">
      <c r="A41" s="286"/>
      <c r="B41" s="281"/>
      <c r="C41" s="294"/>
      <c r="D41" s="288"/>
      <c r="E41" s="5" t="s">
        <v>9</v>
      </c>
      <c r="F41" s="67"/>
      <c r="G41" s="67"/>
      <c r="H41" s="67"/>
      <c r="I41" s="67"/>
      <c r="J41" s="67"/>
      <c r="K41" s="67"/>
    </row>
    <row r="42" spans="1:11" ht="27" customHeight="1" x14ac:dyDescent="0.2">
      <c r="A42" s="286" t="s">
        <v>286</v>
      </c>
      <c r="B42" s="281" t="s">
        <v>59</v>
      </c>
      <c r="C42" s="293"/>
      <c r="D42" s="287"/>
      <c r="E42" s="5" t="s">
        <v>8</v>
      </c>
      <c r="F42" s="130"/>
      <c r="G42" s="211"/>
      <c r="H42" s="211"/>
      <c r="I42" s="211"/>
      <c r="J42" s="211"/>
      <c r="K42" s="211"/>
    </row>
    <row r="43" spans="1:11" ht="27" customHeight="1" x14ac:dyDescent="0.2">
      <c r="A43" s="286"/>
      <c r="B43" s="281"/>
      <c r="C43" s="294"/>
      <c r="D43" s="288"/>
      <c r="E43" s="5" t="s">
        <v>9</v>
      </c>
      <c r="F43" s="67"/>
      <c r="G43" s="67"/>
      <c r="H43" s="67"/>
      <c r="I43" s="67"/>
      <c r="J43" s="67"/>
      <c r="K43" s="67"/>
    </row>
    <row r="44" spans="1:11" ht="27" customHeight="1" x14ac:dyDescent="0.2">
      <c r="A44" s="286" t="s">
        <v>287</v>
      </c>
      <c r="B44" s="281" t="s">
        <v>59</v>
      </c>
      <c r="C44" s="293"/>
      <c r="D44" s="287"/>
      <c r="E44" s="5" t="s">
        <v>8</v>
      </c>
      <c r="F44" s="130"/>
      <c r="G44" s="211"/>
      <c r="H44" s="211"/>
      <c r="I44" s="211"/>
      <c r="J44" s="211"/>
      <c r="K44" s="211"/>
    </row>
    <row r="45" spans="1:11" ht="27" customHeight="1" x14ac:dyDescent="0.2">
      <c r="A45" s="286"/>
      <c r="B45" s="281"/>
      <c r="C45" s="294"/>
      <c r="D45" s="288"/>
      <c r="E45" s="5" t="s">
        <v>9</v>
      </c>
      <c r="F45" s="67"/>
      <c r="G45" s="67"/>
      <c r="H45" s="67"/>
      <c r="I45" s="67"/>
      <c r="J45" s="67"/>
      <c r="K45" s="67"/>
    </row>
    <row r="46" spans="1:11" ht="27" customHeight="1" x14ac:dyDescent="0.2">
      <c r="A46" s="286" t="s">
        <v>288</v>
      </c>
      <c r="B46" s="281" t="s">
        <v>59</v>
      </c>
      <c r="C46" s="293"/>
      <c r="D46" s="287"/>
      <c r="E46" s="5" t="s">
        <v>8</v>
      </c>
      <c r="F46" s="130"/>
      <c r="G46" s="211"/>
      <c r="H46" s="211"/>
      <c r="I46" s="211"/>
      <c r="J46" s="211"/>
      <c r="K46" s="211"/>
    </row>
    <row r="47" spans="1:11" ht="27" customHeight="1" x14ac:dyDescent="0.2">
      <c r="A47" s="286"/>
      <c r="B47" s="281"/>
      <c r="C47" s="294"/>
      <c r="D47" s="288"/>
      <c r="E47" s="5" t="s">
        <v>9</v>
      </c>
      <c r="F47" s="67"/>
      <c r="G47" s="67"/>
      <c r="H47" s="67"/>
      <c r="I47" s="67"/>
      <c r="J47" s="67"/>
      <c r="K47" s="67"/>
    </row>
    <row r="48" spans="1:11" ht="27" customHeight="1" x14ac:dyDescent="0.2">
      <c r="A48" s="286" t="s">
        <v>289</v>
      </c>
      <c r="B48" s="281" t="s">
        <v>59</v>
      </c>
      <c r="C48" s="293"/>
      <c r="D48" s="287"/>
      <c r="E48" s="5" t="s">
        <v>8</v>
      </c>
      <c r="F48" s="130"/>
      <c r="G48" s="211"/>
      <c r="H48" s="211"/>
      <c r="I48" s="211"/>
      <c r="J48" s="211"/>
      <c r="K48" s="211"/>
    </row>
    <row r="49" spans="1:11" ht="27" customHeight="1" x14ac:dyDescent="0.2">
      <c r="A49" s="286"/>
      <c r="B49" s="281"/>
      <c r="C49" s="294"/>
      <c r="D49" s="288"/>
      <c r="E49" s="5" t="s">
        <v>9</v>
      </c>
      <c r="F49" s="67"/>
      <c r="G49" s="67"/>
      <c r="H49" s="67"/>
      <c r="I49" s="67"/>
      <c r="J49" s="67"/>
      <c r="K49" s="67"/>
    </row>
    <row r="50" spans="1:11" ht="27" customHeight="1" x14ac:dyDescent="0.2">
      <c r="A50" s="286" t="s">
        <v>290</v>
      </c>
      <c r="B50" s="281" t="s">
        <v>59</v>
      </c>
      <c r="C50" s="293"/>
      <c r="D50" s="287"/>
      <c r="E50" s="5" t="s">
        <v>8</v>
      </c>
      <c r="F50" s="130"/>
      <c r="G50" s="211"/>
      <c r="H50" s="211"/>
      <c r="I50" s="211"/>
      <c r="J50" s="211"/>
      <c r="K50" s="211"/>
    </row>
    <row r="51" spans="1:11" ht="27" customHeight="1" x14ac:dyDescent="0.2">
      <c r="A51" s="286"/>
      <c r="B51" s="281"/>
      <c r="C51" s="294"/>
      <c r="D51" s="288"/>
      <c r="E51" s="5" t="s">
        <v>9</v>
      </c>
      <c r="F51" s="67"/>
      <c r="G51" s="67"/>
      <c r="H51" s="67"/>
      <c r="I51" s="67"/>
      <c r="J51" s="67"/>
      <c r="K51" s="67"/>
    </row>
    <row r="52" spans="1:11" ht="27" customHeight="1" x14ac:dyDescent="0.2">
      <c r="A52" s="286" t="s">
        <v>291</v>
      </c>
      <c r="B52" s="281" t="s">
        <v>59</v>
      </c>
      <c r="C52" s="293"/>
      <c r="D52" s="287"/>
      <c r="E52" s="5" t="s">
        <v>8</v>
      </c>
      <c r="F52" s="130"/>
      <c r="G52" s="211"/>
      <c r="H52" s="211"/>
      <c r="I52" s="211"/>
      <c r="J52" s="211"/>
      <c r="K52" s="211"/>
    </row>
    <row r="53" spans="1:11" ht="27" customHeight="1" x14ac:dyDescent="0.2">
      <c r="A53" s="286"/>
      <c r="B53" s="281"/>
      <c r="C53" s="294"/>
      <c r="D53" s="288"/>
      <c r="E53" s="5" t="s">
        <v>9</v>
      </c>
      <c r="F53" s="67"/>
      <c r="G53" s="67"/>
      <c r="H53" s="67"/>
      <c r="I53" s="67"/>
      <c r="J53" s="67"/>
      <c r="K53" s="67"/>
    </row>
    <row r="54" spans="1:11" ht="27" customHeight="1" x14ac:dyDescent="0.2">
      <c r="A54" s="286" t="s">
        <v>292</v>
      </c>
      <c r="B54" s="281" t="s">
        <v>59</v>
      </c>
      <c r="C54" s="293"/>
      <c r="D54" s="287"/>
      <c r="E54" s="5" t="s">
        <v>8</v>
      </c>
      <c r="F54" s="130"/>
      <c r="G54" s="211"/>
      <c r="H54" s="211"/>
      <c r="I54" s="211"/>
      <c r="J54" s="211"/>
      <c r="K54" s="211"/>
    </row>
    <row r="55" spans="1:11" ht="27" customHeight="1" x14ac:dyDescent="0.2">
      <c r="A55" s="286"/>
      <c r="B55" s="281"/>
      <c r="C55" s="294"/>
      <c r="D55" s="288"/>
      <c r="E55" s="5" t="s">
        <v>9</v>
      </c>
      <c r="F55" s="67"/>
      <c r="G55" s="67"/>
      <c r="H55" s="67"/>
      <c r="I55" s="67"/>
      <c r="J55" s="67"/>
      <c r="K55" s="67"/>
    </row>
    <row r="56" spans="1:11" ht="27" customHeight="1" x14ac:dyDescent="0.2">
      <c r="A56" s="286" t="s">
        <v>293</v>
      </c>
      <c r="B56" s="281" t="s">
        <v>59</v>
      </c>
      <c r="C56" s="293"/>
      <c r="D56" s="287"/>
      <c r="E56" s="5" t="s">
        <v>8</v>
      </c>
      <c r="F56" s="130"/>
      <c r="G56" s="211"/>
      <c r="H56" s="211"/>
      <c r="I56" s="211"/>
      <c r="J56" s="211"/>
      <c r="K56" s="211"/>
    </row>
    <row r="57" spans="1:11" ht="27" customHeight="1" x14ac:dyDescent="0.2">
      <c r="A57" s="286"/>
      <c r="B57" s="281"/>
      <c r="C57" s="294"/>
      <c r="D57" s="288"/>
      <c r="E57" s="5" t="s">
        <v>9</v>
      </c>
      <c r="F57" s="67"/>
      <c r="G57" s="67"/>
      <c r="H57" s="67"/>
      <c r="I57" s="67"/>
      <c r="J57" s="67"/>
      <c r="K57" s="67"/>
    </row>
    <row r="58" spans="1:11" ht="27" customHeight="1" x14ac:dyDescent="0.2">
      <c r="A58" s="286" t="s">
        <v>294</v>
      </c>
      <c r="B58" s="281" t="s">
        <v>59</v>
      </c>
      <c r="C58" s="293"/>
      <c r="D58" s="287"/>
      <c r="E58" s="5" t="s">
        <v>8</v>
      </c>
      <c r="F58" s="130"/>
      <c r="G58" s="211"/>
      <c r="H58" s="211"/>
      <c r="I58" s="211"/>
      <c r="J58" s="211"/>
      <c r="K58" s="211"/>
    </row>
    <row r="59" spans="1:11" ht="27" customHeight="1" x14ac:dyDescent="0.2">
      <c r="A59" s="286"/>
      <c r="B59" s="281"/>
      <c r="C59" s="294"/>
      <c r="D59" s="288"/>
      <c r="E59" s="5" t="s">
        <v>9</v>
      </c>
      <c r="F59" s="67"/>
      <c r="G59" s="67"/>
      <c r="H59" s="67"/>
      <c r="I59" s="67"/>
      <c r="J59" s="67"/>
      <c r="K59" s="67"/>
    </row>
    <row r="60" spans="1:11" ht="27" customHeight="1" x14ac:dyDescent="0.2">
      <c r="A60" s="286" t="s">
        <v>295</v>
      </c>
      <c r="B60" s="281" t="s">
        <v>59</v>
      </c>
      <c r="C60" s="293"/>
      <c r="D60" s="287"/>
      <c r="E60" s="5" t="s">
        <v>8</v>
      </c>
      <c r="F60" s="130"/>
      <c r="G60" s="211"/>
      <c r="H60" s="211"/>
      <c r="I60" s="211"/>
      <c r="J60" s="211"/>
      <c r="K60" s="211"/>
    </row>
    <row r="61" spans="1:11" ht="27" customHeight="1" x14ac:dyDescent="0.2">
      <c r="A61" s="286"/>
      <c r="B61" s="281"/>
      <c r="C61" s="294"/>
      <c r="D61" s="288"/>
      <c r="E61" s="5" t="s">
        <v>9</v>
      </c>
      <c r="F61" s="67"/>
      <c r="G61" s="67"/>
      <c r="H61" s="67"/>
      <c r="I61" s="67"/>
      <c r="J61" s="67"/>
      <c r="K61" s="67"/>
    </row>
    <row r="62" spans="1:11" ht="27" customHeight="1" x14ac:dyDescent="0.2">
      <c r="A62" s="286" t="s">
        <v>296</v>
      </c>
      <c r="B62" s="281" t="s">
        <v>59</v>
      </c>
      <c r="C62" s="293"/>
      <c r="D62" s="287"/>
      <c r="E62" s="5" t="s">
        <v>8</v>
      </c>
      <c r="F62" s="130"/>
      <c r="G62" s="211"/>
      <c r="H62" s="211"/>
      <c r="I62" s="211"/>
      <c r="J62" s="211"/>
      <c r="K62" s="211"/>
    </row>
    <row r="63" spans="1:11" ht="27" customHeight="1" x14ac:dyDescent="0.2">
      <c r="A63" s="286"/>
      <c r="B63" s="281"/>
      <c r="C63" s="294"/>
      <c r="D63" s="288"/>
      <c r="E63" s="5" t="s">
        <v>9</v>
      </c>
      <c r="F63" s="67"/>
      <c r="G63" s="67"/>
      <c r="H63" s="67"/>
      <c r="I63" s="67"/>
      <c r="J63" s="67"/>
      <c r="K63" s="67"/>
    </row>
    <row r="64" spans="1:11" ht="27" customHeight="1" x14ac:dyDescent="0.2">
      <c r="A64" s="286" t="s">
        <v>297</v>
      </c>
      <c r="B64" s="281" t="s">
        <v>59</v>
      </c>
      <c r="C64" s="293"/>
      <c r="D64" s="287"/>
      <c r="E64" s="5" t="s">
        <v>8</v>
      </c>
      <c r="F64" s="130"/>
      <c r="G64" s="211"/>
      <c r="H64" s="211"/>
      <c r="I64" s="211"/>
      <c r="J64" s="211"/>
      <c r="K64" s="211"/>
    </row>
    <row r="65" spans="1:13" ht="27" customHeight="1" x14ac:dyDescent="0.2">
      <c r="A65" s="286"/>
      <c r="B65" s="281"/>
      <c r="C65" s="294"/>
      <c r="D65" s="288"/>
      <c r="E65" s="5" t="s">
        <v>9</v>
      </c>
      <c r="F65" s="67"/>
      <c r="G65" s="67"/>
      <c r="H65" s="67"/>
      <c r="I65" s="67"/>
      <c r="J65" s="67"/>
      <c r="K65" s="67"/>
    </row>
    <row r="66" spans="1:13" ht="22.5" customHeight="1" x14ac:dyDescent="0.2">
      <c r="A66" s="282" t="s">
        <v>11</v>
      </c>
      <c r="B66" s="282"/>
      <c r="C66" s="282"/>
      <c r="D66" s="282"/>
      <c r="E66" s="282"/>
      <c r="F66" s="132">
        <f>F36+F38+F40+F42+F44+F46+F48+F50+F52+F54+F56+F58+F60+F62+F64</f>
        <v>0</v>
      </c>
      <c r="G66" s="132">
        <f t="shared" ref="G66:K66" si="1">G36+G38+G40+G42+G44+G46+G48+G50+G52+G54+G56+G58+G60+G62+G64</f>
        <v>0</v>
      </c>
      <c r="H66" s="132">
        <f t="shared" si="1"/>
        <v>0</v>
      </c>
      <c r="I66" s="132">
        <f t="shared" si="1"/>
        <v>0</v>
      </c>
      <c r="J66" s="132">
        <f t="shared" si="1"/>
        <v>0</v>
      </c>
      <c r="K66" s="132">
        <f>K36+K38+K40+K42+K44+K46+K48+K50+K52+K54+K56+K58+K60+K62+K64</f>
        <v>0</v>
      </c>
    </row>
    <row r="67" spans="1:13" ht="27.75" customHeight="1" x14ac:dyDescent="0.2">
      <c r="A67" s="283" t="s">
        <v>10</v>
      </c>
      <c r="B67" s="283"/>
      <c r="C67" s="283"/>
      <c r="D67" s="283"/>
      <c r="E67" s="283"/>
      <c r="F67" s="138"/>
      <c r="G67" s="139">
        <f>AVERAGE(F66:H66)</f>
        <v>0</v>
      </c>
      <c r="H67" s="140"/>
      <c r="I67" s="141"/>
      <c r="J67" s="141"/>
      <c r="K67" s="141"/>
    </row>
    <row r="68" spans="1:13" ht="35.25" customHeight="1" x14ac:dyDescent="0.2">
      <c r="A68" s="283" t="s">
        <v>16</v>
      </c>
      <c r="B68" s="283"/>
      <c r="C68" s="283"/>
      <c r="D68" s="283"/>
      <c r="E68" s="283"/>
      <c r="F68" s="284">
        <f>K66-G67</f>
        <v>0</v>
      </c>
      <c r="G68" s="285"/>
      <c r="H68" s="285"/>
      <c r="I68" s="285"/>
      <c r="J68" s="285"/>
      <c r="K68" s="285"/>
    </row>
    <row r="69" spans="1:13" ht="27.75" customHeight="1" x14ac:dyDescent="0.2">
      <c r="A69" s="283" t="s">
        <v>15</v>
      </c>
      <c r="B69" s="283"/>
      <c r="C69" s="283"/>
      <c r="D69" s="283"/>
      <c r="E69" s="283"/>
      <c r="F69" s="142">
        <f>(F36*F37+F38*F39+F40*F41+F42*F43+F44*F45+F46*F47+F48*F49+F50*F51+F52*F53+F54*F55+F56*F57+F58*F59+F60*F61+F62*F63+F64*F65)*1000</f>
        <v>0</v>
      </c>
      <c r="G69" s="142">
        <f t="shared" ref="G69:K69" si="2">(G36*G37+G38*G39+G40*G41+G42*G43+G44*G45+G46*G47+G48*G49+G50*G51+G52*G53+G54*G55+G56*G57+G58*G59+G60*G61+G62*G63+G64*G65)*1000</f>
        <v>0</v>
      </c>
      <c r="H69" s="142">
        <f t="shared" si="2"/>
        <v>0</v>
      </c>
      <c r="I69" s="142">
        <f t="shared" si="2"/>
        <v>0</v>
      </c>
      <c r="J69" s="142">
        <f t="shared" si="2"/>
        <v>0</v>
      </c>
      <c r="K69" s="142">
        <f t="shared" si="2"/>
        <v>0</v>
      </c>
    </row>
    <row r="70" spans="1:13" ht="27.75" customHeight="1" x14ac:dyDescent="0.2">
      <c r="A70" s="283" t="s">
        <v>18</v>
      </c>
      <c r="B70" s="283"/>
      <c r="C70" s="283"/>
      <c r="D70" s="283"/>
      <c r="E70" s="283"/>
      <c r="F70" s="138"/>
      <c r="G70" s="143">
        <f>AVERAGE(F69:H69)</f>
        <v>0</v>
      </c>
      <c r="H70" s="140"/>
      <c r="I70" s="141"/>
      <c r="J70" s="141"/>
      <c r="K70" s="141"/>
    </row>
    <row r="71" spans="1:13" ht="35.25" customHeight="1" x14ac:dyDescent="0.2">
      <c r="A71" s="283" t="s">
        <v>17</v>
      </c>
      <c r="B71" s="283"/>
      <c r="C71" s="283"/>
      <c r="D71" s="283"/>
      <c r="E71" s="283"/>
      <c r="F71" s="291">
        <f>K69-G70</f>
        <v>0</v>
      </c>
      <c r="G71" s="292"/>
      <c r="H71" s="292"/>
      <c r="I71" s="292"/>
      <c r="J71" s="292"/>
      <c r="K71" s="292"/>
      <c r="M71" s="9"/>
    </row>
    <row r="72" spans="1:13" ht="27.75" customHeight="1" x14ac:dyDescent="0.2">
      <c r="A72" s="283" t="s">
        <v>298</v>
      </c>
      <c r="B72" s="283"/>
      <c r="C72" s="283"/>
      <c r="D72" s="283"/>
      <c r="E72" s="283"/>
      <c r="F72" s="137"/>
      <c r="G72" s="137"/>
      <c r="H72" s="137"/>
      <c r="I72" s="137"/>
      <c r="J72" s="137"/>
      <c r="K72" s="137"/>
    </row>
    <row r="73" spans="1:13" ht="27.75" customHeight="1" x14ac:dyDescent="0.2">
      <c r="A73" s="283" t="s">
        <v>299</v>
      </c>
      <c r="B73" s="283"/>
      <c r="C73" s="283"/>
      <c r="D73" s="283"/>
      <c r="E73" s="283"/>
      <c r="F73" s="137"/>
      <c r="G73" s="137"/>
      <c r="H73" s="137"/>
      <c r="I73" s="137"/>
      <c r="J73" s="137"/>
      <c r="K73" s="137"/>
    </row>
    <row r="74" spans="1:13" x14ac:dyDescent="0.2">
      <c r="A74" s="1"/>
    </row>
    <row r="75" spans="1:13" x14ac:dyDescent="0.2">
      <c r="A75" s="1"/>
    </row>
  </sheetData>
  <sheetProtection algorithmName="SHA-512" hashValue="57oy6WmrXlueo1uv+Zb6qthZdQANf3fFv3PRye/XTXrUYk6U4WCSnUIM+al6WWTVeETMvnxTDFHlM0/acUZLOQ==" saltValue="g5TMusJSRNugDDAR2li0uw==" spinCount="100000" sheet="1" objects="1" scenarios="1" formatRows="0"/>
  <mergeCells count="149">
    <mergeCell ref="L5:L6"/>
    <mergeCell ref="C52:C53"/>
    <mergeCell ref="C54:C55"/>
    <mergeCell ref="C56:C57"/>
    <mergeCell ref="C58:C59"/>
    <mergeCell ref="C60:C61"/>
    <mergeCell ref="C62:C63"/>
    <mergeCell ref="C64:C65"/>
    <mergeCell ref="A72:E72"/>
    <mergeCell ref="B62:B63"/>
    <mergeCell ref="A64:A65"/>
    <mergeCell ref="B64:B65"/>
    <mergeCell ref="D44:D45"/>
    <mergeCell ref="D46:D47"/>
    <mergeCell ref="D48:D49"/>
    <mergeCell ref="D50:D51"/>
    <mergeCell ref="D52:D53"/>
    <mergeCell ref="D54:D55"/>
    <mergeCell ref="D60:D61"/>
    <mergeCell ref="A52:A53"/>
    <mergeCell ref="B52:B53"/>
    <mergeCell ref="A54:A55"/>
    <mergeCell ref="B54:B55"/>
    <mergeCell ref="A56:A57"/>
    <mergeCell ref="A1:D1"/>
    <mergeCell ref="A2:D2"/>
    <mergeCell ref="A4:E5"/>
    <mergeCell ref="A8:E8"/>
    <mergeCell ref="A9:E9"/>
    <mergeCell ref="A7:E7"/>
    <mergeCell ref="E1:K1"/>
    <mergeCell ref="E2:K2"/>
    <mergeCell ref="A42:A43"/>
    <mergeCell ref="B42:B43"/>
    <mergeCell ref="B18:D18"/>
    <mergeCell ref="B19:D19"/>
    <mergeCell ref="D38:D39"/>
    <mergeCell ref="D40:D41"/>
    <mergeCell ref="D42:D43"/>
    <mergeCell ref="A10:E10"/>
    <mergeCell ref="F7:K7"/>
    <mergeCell ref="B26:D26"/>
    <mergeCell ref="B27:D27"/>
    <mergeCell ref="B28:D28"/>
    <mergeCell ref="B29:D29"/>
    <mergeCell ref="J19:K19"/>
    <mergeCell ref="J20:K20"/>
    <mergeCell ref="J21:K21"/>
    <mergeCell ref="A73:E73"/>
    <mergeCell ref="E35:K35"/>
    <mergeCell ref="A44:A45"/>
    <mergeCell ref="B44:B45"/>
    <mergeCell ref="A46:A47"/>
    <mergeCell ref="B46:B47"/>
    <mergeCell ref="A48:A49"/>
    <mergeCell ref="B48:B49"/>
    <mergeCell ref="A50:A51"/>
    <mergeCell ref="B50:B51"/>
    <mergeCell ref="A60:A61"/>
    <mergeCell ref="B60:B61"/>
    <mergeCell ref="A62:A63"/>
    <mergeCell ref="F71:K71"/>
    <mergeCell ref="A70:E70"/>
    <mergeCell ref="A71:E71"/>
    <mergeCell ref="C36:C37"/>
    <mergeCell ref="C38:C39"/>
    <mergeCell ref="C40:C41"/>
    <mergeCell ref="C42:C43"/>
    <mergeCell ref="C44:C45"/>
    <mergeCell ref="C46:C47"/>
    <mergeCell ref="C48:C49"/>
    <mergeCell ref="C50:C51"/>
    <mergeCell ref="B13:D13"/>
    <mergeCell ref="A38:A39"/>
    <mergeCell ref="B38:B39"/>
    <mergeCell ref="A40:A41"/>
    <mergeCell ref="B40:B41"/>
    <mergeCell ref="A35:B35"/>
    <mergeCell ref="A36:A37"/>
    <mergeCell ref="B36:B37"/>
    <mergeCell ref="D36:D37"/>
    <mergeCell ref="B20:D20"/>
    <mergeCell ref="B21:D21"/>
    <mergeCell ref="B22:D22"/>
    <mergeCell ref="B23:D23"/>
    <mergeCell ref="B14:D14"/>
    <mergeCell ref="B15:D15"/>
    <mergeCell ref="B16:D16"/>
    <mergeCell ref="B17:D17"/>
    <mergeCell ref="B24:D24"/>
    <mergeCell ref="B30:D30"/>
    <mergeCell ref="B31:D31"/>
    <mergeCell ref="B25:D25"/>
    <mergeCell ref="A66:E66"/>
    <mergeCell ref="A67:E67"/>
    <mergeCell ref="A68:E68"/>
    <mergeCell ref="F68:K68"/>
    <mergeCell ref="A69:E69"/>
    <mergeCell ref="A58:A59"/>
    <mergeCell ref="B58:B59"/>
    <mergeCell ref="D56:D57"/>
    <mergeCell ref="D58:D59"/>
    <mergeCell ref="B56:B57"/>
    <mergeCell ref="D62:D63"/>
    <mergeCell ref="D64:D65"/>
    <mergeCell ref="F20:H20"/>
    <mergeCell ref="F21:H21"/>
    <mergeCell ref="J13:K13"/>
    <mergeCell ref="J14:K14"/>
    <mergeCell ref="J15:K15"/>
    <mergeCell ref="J16:K16"/>
    <mergeCell ref="J17:K17"/>
    <mergeCell ref="J18:K18"/>
    <mergeCell ref="J25:K25"/>
    <mergeCell ref="J26:K26"/>
    <mergeCell ref="J27:K27"/>
    <mergeCell ref="F25:H25"/>
    <mergeCell ref="F26:H26"/>
    <mergeCell ref="F27:H27"/>
    <mergeCell ref="J22:K22"/>
    <mergeCell ref="J23:K23"/>
    <mergeCell ref="J24:K24"/>
    <mergeCell ref="F22:H22"/>
    <mergeCell ref="F23:H23"/>
    <mergeCell ref="F24:H24"/>
    <mergeCell ref="I12:K12"/>
    <mergeCell ref="A33:D33"/>
    <mergeCell ref="F33:H33"/>
    <mergeCell ref="J33:K33"/>
    <mergeCell ref="F15:H15"/>
    <mergeCell ref="F16:H16"/>
    <mergeCell ref="F17:H17"/>
    <mergeCell ref="F18:H18"/>
    <mergeCell ref="F19:H19"/>
    <mergeCell ref="A12:D12"/>
    <mergeCell ref="E12:H12"/>
    <mergeCell ref="F13:H13"/>
    <mergeCell ref="F14:H14"/>
    <mergeCell ref="B32:D32"/>
    <mergeCell ref="F31:H31"/>
    <mergeCell ref="F32:H32"/>
    <mergeCell ref="J32:K32"/>
    <mergeCell ref="J31:K31"/>
    <mergeCell ref="J28:K28"/>
    <mergeCell ref="J29:K29"/>
    <mergeCell ref="J30:K30"/>
    <mergeCell ref="F28:H28"/>
    <mergeCell ref="F29:H29"/>
    <mergeCell ref="F30:H30"/>
  </mergeCells>
  <conditionalFormatting sqref="D36:D65">
    <cfRule type="cellIs" dxfId="0" priority="2" operator="lessThan">
      <formula>0.5</formula>
    </cfRule>
  </conditionalFormatting>
  <dataValidations xWindow="978" yWindow="881" count="7">
    <dataValidation type="decimal" allowBlank="1" showInputMessage="1" showErrorMessage="1" prompt="saisir un %" sqref="D36:D65" xr:uid="{97D17D7D-A82C-4067-B5B2-D564C4CE0298}">
      <formula1>0</formula1>
      <formula2>1</formula2>
    </dataValidation>
    <dataValidation type="decimal" allowBlank="1" showInputMessage="1" showErrorMessage="1" prompt="_x000a_saisir un %" sqref="F72:K73" xr:uid="{83FFBB99-3352-4DEE-B43F-99D55254177B}">
      <formula1>0</formula1>
      <formula2>1</formula2>
    </dataValidation>
    <dataValidation allowBlank="1" showInputMessage="1" showErrorMessage="1" prompt="tonnes" sqref="E13:E32 I13:I32" xr:uid="{F512B5D9-D2E5-48D2-A49B-2E850BBF36DA}"/>
    <dataValidation allowBlank="1" showInputMessage="1" showErrorMessage="1" prompt="précisez le nom du produit" sqref="B36:B37" xr:uid="{46C8040A-CB2B-4012-8972-1A88377EBA39}"/>
    <dataValidation allowBlank="1" showInputMessage="1" showErrorMessage="1" prompt="Détaillez ici la composition du produit_x000a_Exemple : poisson 90%, huile 9%, sel et aromates 1%" sqref="C36:C37" xr:uid="{2878F3C2-1978-4796-AA4B-4C5E38A8017A}"/>
    <dataValidation allowBlank="1" showInputMessage="1" showErrorMessage="1" prompt="saisir le tonnage produit sur l'année N-3" sqref="F36:K36" xr:uid="{1F66FDB6-B125-4891-8620-BAC39820F2CD}"/>
    <dataValidation allowBlank="1" showInputMessage="1" showErrorMessage="1" prompt="précisez le prix de vente moyen/kg sur l'année N-3" sqref="F37:K37" xr:uid="{3B06C20F-B979-4D6D-87A2-3233BB029271}"/>
  </dataValidation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74"/>
  <sheetViews>
    <sheetView zoomScale="70" zoomScaleNormal="70" workbookViewId="0">
      <selection activeCell="B3" sqref="B3"/>
    </sheetView>
  </sheetViews>
  <sheetFormatPr baseColWidth="10" defaultColWidth="11.42578125" defaultRowHeight="14.25" x14ac:dyDescent="0.25"/>
  <cols>
    <col min="1" max="1" width="63.42578125" style="15" customWidth="1"/>
    <col min="2" max="4" width="39.85546875" style="15" customWidth="1"/>
    <col min="5" max="16384" width="11.42578125" style="15"/>
  </cols>
  <sheetData>
    <row r="1" spans="1:10" ht="38.25" customHeight="1" x14ac:dyDescent="0.25">
      <c r="A1" s="310" t="s">
        <v>67</v>
      </c>
      <c r="B1" s="310"/>
      <c r="C1" s="310"/>
      <c r="D1" s="310"/>
    </row>
    <row r="2" spans="1:10" s="16" customFormat="1" ht="32.25" customHeight="1" x14ac:dyDescent="0.25">
      <c r="A2" s="26" t="s">
        <v>149</v>
      </c>
      <c r="B2" s="28" t="s">
        <v>121</v>
      </c>
      <c r="C2" s="29" t="s">
        <v>122</v>
      </c>
      <c r="D2" s="29" t="s">
        <v>123</v>
      </c>
    </row>
    <row r="3" spans="1:10" ht="44.25" customHeight="1" x14ac:dyDescent="0.25">
      <c r="A3" s="32" t="s">
        <v>310</v>
      </c>
      <c r="B3" s="34"/>
      <c r="C3" s="34"/>
      <c r="D3" s="34"/>
    </row>
    <row r="4" spans="1:10" ht="44.25" customHeight="1" x14ac:dyDescent="0.25">
      <c r="A4" s="32" t="s">
        <v>311</v>
      </c>
      <c r="B4" s="34"/>
      <c r="C4" s="34"/>
      <c r="D4" s="34"/>
    </row>
    <row r="5" spans="1:10" ht="36" customHeight="1" x14ac:dyDescent="0.25">
      <c r="A5" s="32" t="s">
        <v>68</v>
      </c>
      <c r="B5" s="34"/>
      <c r="C5" s="34"/>
      <c r="D5" s="34"/>
    </row>
    <row r="6" spans="1:10" ht="36" customHeight="1" x14ac:dyDescent="0.25">
      <c r="A6" s="33" t="s">
        <v>308</v>
      </c>
      <c r="B6" s="34"/>
      <c r="C6" s="35"/>
      <c r="D6" s="34"/>
    </row>
    <row r="7" spans="1:10" ht="36" customHeight="1" x14ac:dyDescent="0.25">
      <c r="A7" s="32" t="s">
        <v>309</v>
      </c>
      <c r="B7" s="34"/>
      <c r="C7" s="34"/>
      <c r="D7" s="34"/>
    </row>
    <row r="8" spans="1:10" ht="36" customHeight="1" x14ac:dyDescent="0.25">
      <c r="A8" s="32" t="s">
        <v>69</v>
      </c>
      <c r="B8" s="34"/>
      <c r="C8" s="34"/>
      <c r="D8" s="34"/>
    </row>
    <row r="9" spans="1:10" ht="44.25" customHeight="1" x14ac:dyDescent="0.25">
      <c r="A9" s="32" t="s">
        <v>131</v>
      </c>
      <c r="B9" s="34"/>
      <c r="C9" s="34"/>
      <c r="D9" s="34"/>
    </row>
    <row r="10" spans="1:10" ht="36" customHeight="1" x14ac:dyDescent="0.25">
      <c r="A10" s="32" t="s">
        <v>70</v>
      </c>
      <c r="B10" s="34"/>
      <c r="C10" s="34"/>
      <c r="D10" s="34"/>
    </row>
    <row r="11" spans="1:10" ht="42.75" customHeight="1" x14ac:dyDescent="0.25">
      <c r="A11" s="29" t="s">
        <v>150</v>
      </c>
      <c r="B11" s="28" t="s">
        <v>38</v>
      </c>
      <c r="C11" s="28" t="s">
        <v>39</v>
      </c>
      <c r="D11" s="28" t="s">
        <v>40</v>
      </c>
    </row>
    <row r="12" spans="1:10" ht="35.25" customHeight="1" x14ac:dyDescent="0.25">
      <c r="A12" s="27" t="s">
        <v>306</v>
      </c>
      <c r="B12" s="28">
        <f>Nmoins3</f>
        <v>0</v>
      </c>
      <c r="C12" s="28">
        <f>Nmoins2</f>
        <v>0</v>
      </c>
      <c r="D12" s="28">
        <f>Nmoins1</f>
        <v>0</v>
      </c>
      <c r="E12" s="308" t="s">
        <v>304</v>
      </c>
      <c r="F12" s="309"/>
      <c r="G12" s="309"/>
      <c r="H12" s="309"/>
      <c r="I12" s="309"/>
      <c r="J12" s="309"/>
    </row>
    <row r="13" spans="1:10" ht="24.75" customHeight="1" x14ac:dyDescent="0.25">
      <c r="A13" s="91" t="s">
        <v>71</v>
      </c>
      <c r="B13" s="93">
        <f>'1-Infos demandeur'!B11</f>
        <v>0</v>
      </c>
      <c r="C13" s="93">
        <f>'1-Infos demandeur'!C11</f>
        <v>0</v>
      </c>
      <c r="D13" s="93">
        <f>'1-Infos demandeur'!D11</f>
        <v>0</v>
      </c>
      <c r="E13" s="308" t="s">
        <v>304</v>
      </c>
      <c r="F13" s="309"/>
      <c r="G13" s="309"/>
      <c r="H13" s="309"/>
      <c r="I13" s="309"/>
      <c r="J13" s="309"/>
    </row>
    <row r="14" spans="1:10" ht="24.75" customHeight="1" x14ac:dyDescent="0.25">
      <c r="A14" s="91" t="s">
        <v>72</v>
      </c>
      <c r="B14" s="94"/>
      <c r="C14" s="94"/>
      <c r="D14" s="94"/>
    </row>
    <row r="15" spans="1:10" ht="24.75" customHeight="1" x14ac:dyDescent="0.25">
      <c r="A15" s="90" t="s">
        <v>73</v>
      </c>
      <c r="B15" s="95">
        <f>SUM(B16:B22)</f>
        <v>0</v>
      </c>
      <c r="C15" s="95">
        <f>SUM(C16:C22)</f>
        <v>0</v>
      </c>
      <c r="D15" s="96">
        <f>SUM(D16:D22)</f>
        <v>0</v>
      </c>
    </row>
    <row r="16" spans="1:10" ht="24.75" customHeight="1" x14ac:dyDescent="0.25">
      <c r="A16" s="84" t="s">
        <v>307</v>
      </c>
      <c r="B16" s="97"/>
      <c r="C16" s="97"/>
      <c r="D16" s="98"/>
    </row>
    <row r="17" spans="1:4" ht="24.75" customHeight="1" x14ac:dyDescent="0.25">
      <c r="A17" s="84" t="s">
        <v>74</v>
      </c>
      <c r="B17" s="97"/>
      <c r="C17" s="97"/>
      <c r="D17" s="98"/>
    </row>
    <row r="18" spans="1:4" ht="24.75" customHeight="1" x14ac:dyDescent="0.25">
      <c r="A18" s="84" t="s">
        <v>75</v>
      </c>
      <c r="B18" s="97"/>
      <c r="C18" s="97"/>
      <c r="D18" s="98"/>
    </row>
    <row r="19" spans="1:4" ht="24.75" customHeight="1" x14ac:dyDescent="0.25">
      <c r="A19" s="84" t="s">
        <v>76</v>
      </c>
      <c r="B19" s="97"/>
      <c r="C19" s="97"/>
      <c r="D19" s="98"/>
    </row>
    <row r="20" spans="1:4" ht="24.75" customHeight="1" x14ac:dyDescent="0.25">
      <c r="A20" s="84" t="s">
        <v>77</v>
      </c>
      <c r="B20" s="97"/>
      <c r="C20" s="97"/>
      <c r="D20" s="98"/>
    </row>
    <row r="21" spans="1:4" ht="24.75" customHeight="1" x14ac:dyDescent="0.25">
      <c r="A21" s="84" t="s">
        <v>78</v>
      </c>
      <c r="B21" s="97"/>
      <c r="C21" s="97"/>
      <c r="D21" s="98"/>
    </row>
    <row r="22" spans="1:4" ht="24.75" customHeight="1" x14ac:dyDescent="0.25">
      <c r="A22" s="85" t="s">
        <v>79</v>
      </c>
      <c r="B22" s="99"/>
      <c r="C22" s="99"/>
      <c r="D22" s="100"/>
    </row>
    <row r="23" spans="1:4" ht="24.75" customHeight="1" x14ac:dyDescent="0.25">
      <c r="A23" s="83" t="s">
        <v>80</v>
      </c>
      <c r="B23" s="101">
        <f>SUM(B24:B29)</f>
        <v>0</v>
      </c>
      <c r="C23" s="101">
        <f t="shared" ref="C23:D23" si="0">SUM(C24:C29)</f>
        <v>0</v>
      </c>
      <c r="D23" s="101">
        <f t="shared" si="0"/>
        <v>0</v>
      </c>
    </row>
    <row r="24" spans="1:4" ht="24.75" customHeight="1" x14ac:dyDescent="0.2">
      <c r="A24" s="84" t="s">
        <v>82</v>
      </c>
      <c r="B24" s="97"/>
      <c r="C24" s="103"/>
      <c r="D24" s="104"/>
    </row>
    <row r="25" spans="1:4" ht="24.75" customHeight="1" x14ac:dyDescent="0.2">
      <c r="A25" s="84" t="s">
        <v>81</v>
      </c>
      <c r="B25" s="105"/>
      <c r="C25" s="106"/>
      <c r="D25" s="107"/>
    </row>
    <row r="26" spans="1:4" s="17" customFormat="1" ht="24.75" customHeight="1" x14ac:dyDescent="0.2">
      <c r="A26" s="84" t="s">
        <v>83</v>
      </c>
      <c r="B26" s="97"/>
      <c r="C26" s="103"/>
      <c r="D26" s="104"/>
    </row>
    <row r="27" spans="1:4" ht="24.75" customHeight="1" x14ac:dyDescent="0.2">
      <c r="A27" s="84" t="s">
        <v>84</v>
      </c>
      <c r="B27" s="97"/>
      <c r="C27" s="103"/>
      <c r="D27" s="104"/>
    </row>
    <row r="28" spans="1:4" ht="24.75" customHeight="1" x14ac:dyDescent="0.2">
      <c r="A28" s="84" t="s">
        <v>85</v>
      </c>
      <c r="B28" s="97"/>
      <c r="C28" s="103"/>
      <c r="D28" s="104"/>
    </row>
    <row r="29" spans="1:4" ht="24.75" customHeight="1" x14ac:dyDescent="0.2">
      <c r="A29" s="84" t="s">
        <v>120</v>
      </c>
      <c r="B29" s="99"/>
      <c r="C29" s="108"/>
      <c r="D29" s="109"/>
    </row>
    <row r="30" spans="1:4" ht="48.75" customHeight="1" x14ac:dyDescent="0.25">
      <c r="A30" s="83" t="s">
        <v>300</v>
      </c>
      <c r="B30" s="101">
        <f>B13+B14-B15-B23</f>
        <v>0</v>
      </c>
      <c r="C30" s="101">
        <f>C13+C14-C15-C23</f>
        <v>0</v>
      </c>
      <c r="D30" s="102">
        <f>D13+D14-D15-D23</f>
        <v>0</v>
      </c>
    </row>
    <row r="31" spans="1:4" ht="24.75" customHeight="1" x14ac:dyDescent="0.2">
      <c r="A31" s="84" t="s">
        <v>86</v>
      </c>
      <c r="B31" s="110"/>
      <c r="C31" s="111"/>
      <c r="D31" s="112"/>
    </row>
    <row r="32" spans="1:4" ht="24.75" customHeight="1" x14ac:dyDescent="0.25">
      <c r="A32" s="83" t="s">
        <v>301</v>
      </c>
      <c r="B32" s="101">
        <f>SUM(B33:B36)</f>
        <v>0</v>
      </c>
      <c r="C32" s="101">
        <f>SUM(C33:C36)</f>
        <v>0</v>
      </c>
      <c r="D32" s="102">
        <f>SUM(D33:D36)</f>
        <v>0</v>
      </c>
    </row>
    <row r="33" spans="1:10" ht="24.75" customHeight="1" x14ac:dyDescent="0.2">
      <c r="A33" s="86" t="s">
        <v>87</v>
      </c>
      <c r="B33" s="105"/>
      <c r="C33" s="106"/>
      <c r="D33" s="107"/>
    </row>
    <row r="34" spans="1:10" ht="24.75" customHeight="1" x14ac:dyDescent="0.2">
      <c r="A34" s="84" t="s">
        <v>88</v>
      </c>
      <c r="B34" s="97"/>
      <c r="C34" s="103"/>
      <c r="D34" s="104"/>
    </row>
    <row r="35" spans="1:10" ht="24.75" customHeight="1" x14ac:dyDescent="0.2">
      <c r="A35" s="84" t="s">
        <v>89</v>
      </c>
      <c r="B35" s="97"/>
      <c r="C35" s="103"/>
      <c r="D35" s="104"/>
    </row>
    <row r="36" spans="1:10" ht="24.75" customHeight="1" x14ac:dyDescent="0.2">
      <c r="A36" s="87" t="s">
        <v>90</v>
      </c>
      <c r="B36" s="97"/>
      <c r="C36" s="103"/>
      <c r="D36" s="104"/>
    </row>
    <row r="37" spans="1:10" ht="39" customHeight="1" x14ac:dyDescent="0.25">
      <c r="A37" s="83" t="s">
        <v>302</v>
      </c>
      <c r="B37" s="101">
        <f>B30-B31-B32</f>
        <v>0</v>
      </c>
      <c r="C37" s="101">
        <f>C30-C31-C32</f>
        <v>0</v>
      </c>
      <c r="D37" s="102">
        <f>D30-D31-D32</f>
        <v>0</v>
      </c>
      <c r="F37" s="18"/>
    </row>
    <row r="38" spans="1:10" ht="24.75" customHeight="1" x14ac:dyDescent="0.2">
      <c r="A38" s="88" t="s">
        <v>91</v>
      </c>
      <c r="B38" s="113"/>
      <c r="C38" s="114"/>
      <c r="D38" s="115"/>
    </row>
    <row r="39" spans="1:10" ht="24.75" customHeight="1" x14ac:dyDescent="0.25">
      <c r="A39" s="92" t="s">
        <v>92</v>
      </c>
      <c r="B39" s="93">
        <f>'1-Infos demandeur'!B13</f>
        <v>0</v>
      </c>
      <c r="C39" s="93">
        <f>'1-Infos demandeur'!C13</f>
        <v>0</v>
      </c>
      <c r="D39" s="93">
        <f>'1-Infos demandeur'!D13</f>
        <v>0</v>
      </c>
      <c r="E39" s="308" t="s">
        <v>304</v>
      </c>
      <c r="F39" s="309"/>
      <c r="G39" s="309"/>
      <c r="H39" s="309"/>
      <c r="I39" s="309"/>
      <c r="J39" s="309"/>
    </row>
    <row r="40" spans="1:10" ht="41.25" customHeight="1" x14ac:dyDescent="0.25">
      <c r="A40" s="90" t="s">
        <v>303</v>
      </c>
      <c r="B40" s="95">
        <f>B37-B38-B39</f>
        <v>0</v>
      </c>
      <c r="C40" s="95">
        <f>C37-C38-C39</f>
        <v>0</v>
      </c>
      <c r="D40" s="96">
        <f>D37-D38-D39</f>
        <v>0</v>
      </c>
    </row>
    <row r="41" spans="1:10" ht="36.75" customHeight="1" x14ac:dyDescent="0.2">
      <c r="A41" s="88" t="s">
        <v>124</v>
      </c>
      <c r="B41" s="116"/>
      <c r="C41" s="117"/>
      <c r="D41" s="118"/>
    </row>
    <row r="42" spans="1:10" ht="24.75" customHeight="1" x14ac:dyDescent="0.2">
      <c r="A42" s="87" t="s">
        <v>93</v>
      </c>
      <c r="B42" s="119"/>
      <c r="C42" s="120"/>
      <c r="D42" s="121"/>
    </row>
    <row r="43" spans="1:10" ht="24.75" customHeight="1" x14ac:dyDescent="0.25">
      <c r="A43" s="83" t="s">
        <v>94</v>
      </c>
      <c r="B43" s="101">
        <f>B40+B41-B42</f>
        <v>0</v>
      </c>
      <c r="C43" s="101">
        <f>C40+C41-C42</f>
        <v>0</v>
      </c>
      <c r="D43" s="102">
        <f>D40+D41-D42</f>
        <v>0</v>
      </c>
    </row>
    <row r="44" spans="1:10" ht="24.75" customHeight="1" x14ac:dyDescent="0.25">
      <c r="A44" s="36" t="s">
        <v>126</v>
      </c>
      <c r="B44" s="122">
        <f>B43+B39-B41</f>
        <v>0</v>
      </c>
      <c r="C44" s="122">
        <f>C43+C39-C41</f>
        <v>0</v>
      </c>
      <c r="D44" s="122">
        <f>D43+D39-D41</f>
        <v>0</v>
      </c>
    </row>
    <row r="45" spans="1:10" ht="24.75" customHeight="1" x14ac:dyDescent="0.25">
      <c r="A45" s="37" t="s">
        <v>125</v>
      </c>
      <c r="B45" s="123"/>
      <c r="C45" s="123"/>
      <c r="D45" s="123"/>
    </row>
    <row r="46" spans="1:10" ht="24.75" customHeight="1" x14ac:dyDescent="0.25">
      <c r="A46" s="36" t="s">
        <v>127</v>
      </c>
      <c r="B46" s="122">
        <f>B44-B45</f>
        <v>0</v>
      </c>
      <c r="C46" s="122">
        <f>C44-C45</f>
        <v>0</v>
      </c>
      <c r="D46" s="122">
        <f>D44-D45</f>
        <v>0</v>
      </c>
    </row>
    <row r="47" spans="1:10" ht="24.75" customHeight="1" x14ac:dyDescent="0.25">
      <c r="A47" s="36" t="s">
        <v>128</v>
      </c>
      <c r="B47" s="122">
        <f>B46</f>
        <v>0</v>
      </c>
      <c r="C47" s="122">
        <f>B47+C46</f>
        <v>0</v>
      </c>
      <c r="D47" s="122">
        <f>C47+D46</f>
        <v>0</v>
      </c>
    </row>
    <row r="48" spans="1:10" ht="47.25" customHeight="1" x14ac:dyDescent="0.25">
      <c r="A48" s="311" t="s">
        <v>151</v>
      </c>
      <c r="B48" s="312"/>
      <c r="C48" s="312"/>
      <c r="D48" s="313"/>
    </row>
    <row r="49" spans="1:9" ht="55.5" customHeight="1" x14ac:dyDescent="0.25">
      <c r="A49" s="89" t="s">
        <v>95</v>
      </c>
      <c r="B49" s="244"/>
      <c r="C49" s="244"/>
      <c r="D49" s="244"/>
    </row>
    <row r="50" spans="1:9" ht="55.5" customHeight="1" x14ac:dyDescent="0.25">
      <c r="A50" s="89" t="s">
        <v>96</v>
      </c>
      <c r="B50" s="244"/>
      <c r="C50" s="244"/>
      <c r="D50" s="244"/>
    </row>
    <row r="51" spans="1:9" ht="55.5" customHeight="1" x14ac:dyDescent="0.25">
      <c r="A51" s="89" t="s">
        <v>97</v>
      </c>
      <c r="B51" s="244"/>
      <c r="C51" s="244"/>
      <c r="D51" s="244"/>
    </row>
    <row r="52" spans="1:9" ht="51.75" customHeight="1" x14ac:dyDescent="0.25">
      <c r="A52" s="311" t="s">
        <v>152</v>
      </c>
      <c r="B52" s="312"/>
      <c r="C52" s="312"/>
      <c r="D52" s="313"/>
    </row>
    <row r="53" spans="1:9" ht="51.75" customHeight="1" x14ac:dyDescent="0.25">
      <c r="A53" s="89" t="s">
        <v>98</v>
      </c>
      <c r="B53" s="244"/>
      <c r="C53" s="244"/>
      <c r="D53" s="244"/>
    </row>
    <row r="54" spans="1:9" ht="51.75" customHeight="1" x14ac:dyDescent="0.25">
      <c r="A54" s="89" t="s">
        <v>99</v>
      </c>
      <c r="B54" s="244"/>
      <c r="C54" s="244"/>
      <c r="D54" s="244"/>
    </row>
    <row r="55" spans="1:9" ht="51.75" customHeight="1" x14ac:dyDescent="0.25">
      <c r="A55" s="89" t="s">
        <v>146</v>
      </c>
      <c r="B55" s="244"/>
      <c r="C55" s="244"/>
      <c r="D55" s="244"/>
    </row>
    <row r="56" spans="1:9" ht="51.75" customHeight="1" x14ac:dyDescent="0.25">
      <c r="A56" s="89" t="s">
        <v>145</v>
      </c>
      <c r="B56" s="244"/>
      <c r="C56" s="244"/>
      <c r="D56" s="244"/>
    </row>
    <row r="57" spans="1:9" ht="51.75" customHeight="1" x14ac:dyDescent="0.25">
      <c r="A57" s="89" t="s">
        <v>147</v>
      </c>
      <c r="B57" s="244"/>
      <c r="C57" s="244"/>
      <c r="D57" s="244"/>
    </row>
    <row r="58" spans="1:9" ht="48.75" customHeight="1" x14ac:dyDescent="0.25">
      <c r="A58" s="23" t="s">
        <v>153</v>
      </c>
      <c r="B58" s="23" t="s">
        <v>347</v>
      </c>
      <c r="C58" s="23" t="s">
        <v>129</v>
      </c>
      <c r="D58" s="23" t="s">
        <v>130</v>
      </c>
    </row>
    <row r="59" spans="1:9" ht="39.75" customHeight="1" x14ac:dyDescent="0.25">
      <c r="A59" s="21" t="s">
        <v>119</v>
      </c>
      <c r="B59" s="23">
        <f>N</f>
        <v>0</v>
      </c>
      <c r="C59" s="23">
        <f>Nplus1</f>
        <v>0</v>
      </c>
      <c r="D59" s="23">
        <f>Nplus2</f>
        <v>0</v>
      </c>
      <c r="E59" s="125" t="s">
        <v>305</v>
      </c>
    </row>
    <row r="60" spans="1:9" ht="26.25" customHeight="1" x14ac:dyDescent="0.25">
      <c r="A60" s="81" t="s">
        <v>71</v>
      </c>
      <c r="B60" s="119"/>
      <c r="C60" s="119"/>
      <c r="D60" s="119"/>
    </row>
    <row r="61" spans="1:9" ht="26.25" customHeight="1" x14ac:dyDescent="0.25">
      <c r="A61" s="82" t="s">
        <v>72</v>
      </c>
      <c r="B61" s="119"/>
      <c r="C61" s="119"/>
      <c r="D61" s="124"/>
    </row>
    <row r="62" spans="1:9" ht="26.25" customHeight="1" x14ac:dyDescent="0.25">
      <c r="A62" s="83" t="s">
        <v>73</v>
      </c>
      <c r="B62" s="101">
        <f>SUM(B63:B69)</f>
        <v>0</v>
      </c>
      <c r="C62" s="101">
        <f>SUM(C63:C69)</f>
        <v>0</v>
      </c>
      <c r="D62" s="102">
        <f>SUM(D63:D69)</f>
        <v>0</v>
      </c>
    </row>
    <row r="63" spans="1:9" ht="26.25" customHeight="1" x14ac:dyDescent="0.25">
      <c r="A63" s="84" t="s">
        <v>307</v>
      </c>
      <c r="B63" s="97"/>
      <c r="C63" s="97"/>
      <c r="D63" s="98"/>
    </row>
    <row r="64" spans="1:9" ht="26.25" customHeight="1" x14ac:dyDescent="0.25">
      <c r="A64" s="84" t="s">
        <v>74</v>
      </c>
      <c r="B64" s="97"/>
      <c r="C64" s="97"/>
      <c r="D64" s="98"/>
      <c r="G64" s="17"/>
      <c r="H64" s="17"/>
      <c r="I64" s="17"/>
    </row>
    <row r="65" spans="1:9" ht="26.25" customHeight="1" x14ac:dyDescent="0.25">
      <c r="A65" s="84" t="s">
        <v>75</v>
      </c>
      <c r="B65" s="97"/>
      <c r="C65" s="97"/>
      <c r="D65" s="98"/>
    </row>
    <row r="66" spans="1:9" ht="26.25" customHeight="1" x14ac:dyDescent="0.25">
      <c r="A66" s="84" t="s">
        <v>76</v>
      </c>
      <c r="B66" s="97"/>
      <c r="C66" s="97"/>
      <c r="D66" s="98"/>
    </row>
    <row r="67" spans="1:9" ht="26.25" customHeight="1" x14ac:dyDescent="0.25">
      <c r="A67" s="84" t="s">
        <v>77</v>
      </c>
      <c r="B67" s="97"/>
      <c r="C67" s="97"/>
      <c r="D67" s="98"/>
    </row>
    <row r="68" spans="1:9" ht="26.25" customHeight="1" x14ac:dyDescent="0.25">
      <c r="A68" s="84" t="s">
        <v>78</v>
      </c>
      <c r="B68" s="97"/>
      <c r="C68" s="97"/>
      <c r="D68" s="98"/>
    </row>
    <row r="69" spans="1:9" ht="26.25" customHeight="1" x14ac:dyDescent="0.25">
      <c r="A69" s="85" t="s">
        <v>79</v>
      </c>
      <c r="B69" s="99"/>
      <c r="C69" s="99"/>
      <c r="D69" s="100"/>
    </row>
    <row r="70" spans="1:9" ht="26.25" customHeight="1" x14ac:dyDescent="0.25">
      <c r="A70" s="83" t="s">
        <v>80</v>
      </c>
      <c r="B70" s="101">
        <f>SUM(B71:B76)</f>
        <v>0</v>
      </c>
      <c r="C70" s="101">
        <f t="shared" ref="C70" si="1">SUM(C71:C76)</f>
        <v>0</v>
      </c>
      <c r="D70" s="101">
        <f>SUM(D71:D76)</f>
        <v>0</v>
      </c>
    </row>
    <row r="71" spans="1:9" ht="26.25" customHeight="1" x14ac:dyDescent="0.2">
      <c r="A71" s="84" t="s">
        <v>82</v>
      </c>
      <c r="B71" s="97"/>
      <c r="C71" s="103"/>
      <c r="D71" s="104"/>
    </row>
    <row r="72" spans="1:9" ht="26.25" customHeight="1" x14ac:dyDescent="0.2">
      <c r="A72" s="84" t="s">
        <v>81</v>
      </c>
      <c r="B72" s="105"/>
      <c r="C72" s="106"/>
      <c r="D72" s="107"/>
    </row>
    <row r="73" spans="1:9" s="17" customFormat="1" ht="26.25" customHeight="1" x14ac:dyDescent="0.2">
      <c r="A73" s="84" t="s">
        <v>83</v>
      </c>
      <c r="B73" s="97"/>
      <c r="C73" s="103"/>
      <c r="D73" s="104"/>
      <c r="G73" s="15"/>
      <c r="H73" s="15"/>
      <c r="I73" s="15"/>
    </row>
    <row r="74" spans="1:9" ht="26.25" customHeight="1" x14ac:dyDescent="0.2">
      <c r="A74" s="84" t="s">
        <v>84</v>
      </c>
      <c r="B74" s="97"/>
      <c r="C74" s="103"/>
      <c r="D74" s="104"/>
    </row>
    <row r="75" spans="1:9" ht="26.25" customHeight="1" x14ac:dyDescent="0.2">
      <c r="A75" s="84" t="s">
        <v>85</v>
      </c>
      <c r="B75" s="97"/>
      <c r="C75" s="103"/>
      <c r="D75" s="104"/>
    </row>
    <row r="76" spans="1:9" ht="26.25" customHeight="1" x14ac:dyDescent="0.2">
      <c r="A76" s="84" t="s">
        <v>120</v>
      </c>
      <c r="B76" s="99"/>
      <c r="C76" s="108"/>
      <c r="D76" s="109"/>
    </row>
    <row r="77" spans="1:9" ht="51" customHeight="1" x14ac:dyDescent="0.25">
      <c r="A77" s="83" t="s">
        <v>300</v>
      </c>
      <c r="B77" s="101">
        <f>B60+B61-B62-B70</f>
        <v>0</v>
      </c>
      <c r="C77" s="101">
        <f>C60+C61-C62-C70</f>
        <v>0</v>
      </c>
      <c r="D77" s="102">
        <f>D60+D61-D62-D70</f>
        <v>0</v>
      </c>
    </row>
    <row r="78" spans="1:9" ht="26.25" customHeight="1" x14ac:dyDescent="0.2">
      <c r="A78" s="84" t="s">
        <v>86</v>
      </c>
      <c r="B78" s="110"/>
      <c r="C78" s="111"/>
      <c r="D78" s="112"/>
    </row>
    <row r="79" spans="1:9" ht="26.25" customHeight="1" x14ac:dyDescent="0.25">
      <c r="A79" s="83" t="s">
        <v>301</v>
      </c>
      <c r="B79" s="101">
        <f>SUM(B80:B83)</f>
        <v>0</v>
      </c>
      <c r="C79" s="101">
        <f>SUM(C80:C83)</f>
        <v>0</v>
      </c>
      <c r="D79" s="102">
        <f>SUM(D80:D83)</f>
        <v>0</v>
      </c>
    </row>
    <row r="80" spans="1:9" ht="26.25" customHeight="1" x14ac:dyDescent="0.2">
      <c r="A80" s="86" t="s">
        <v>87</v>
      </c>
      <c r="B80" s="105"/>
      <c r="C80" s="106"/>
      <c r="D80" s="107"/>
    </row>
    <row r="81" spans="1:6" ht="26.25" customHeight="1" x14ac:dyDescent="0.2">
      <c r="A81" s="84" t="s">
        <v>88</v>
      </c>
      <c r="B81" s="97"/>
      <c r="C81" s="103"/>
      <c r="D81" s="104"/>
    </row>
    <row r="82" spans="1:6" ht="26.25" customHeight="1" x14ac:dyDescent="0.2">
      <c r="A82" s="84" t="s">
        <v>89</v>
      </c>
      <c r="B82" s="97"/>
      <c r="C82" s="103"/>
      <c r="D82" s="104"/>
    </row>
    <row r="83" spans="1:6" ht="26.25" customHeight="1" x14ac:dyDescent="0.2">
      <c r="A83" s="87" t="s">
        <v>90</v>
      </c>
      <c r="B83" s="119"/>
      <c r="C83" s="120"/>
      <c r="D83" s="121"/>
    </row>
    <row r="84" spans="1:6" ht="33" customHeight="1" x14ac:dyDescent="0.25">
      <c r="A84" s="83" t="s">
        <v>302</v>
      </c>
      <c r="B84" s="101">
        <f>B77-B78-B79</f>
        <v>0</v>
      </c>
      <c r="C84" s="101">
        <f>C77-C78-C79</f>
        <v>0</v>
      </c>
      <c r="D84" s="102">
        <f>D77-D78-D79</f>
        <v>0</v>
      </c>
      <c r="F84" s="18"/>
    </row>
    <row r="85" spans="1:6" ht="26.25" customHeight="1" x14ac:dyDescent="0.2">
      <c r="A85" s="88" t="s">
        <v>91</v>
      </c>
      <c r="B85" s="105"/>
      <c r="C85" s="106"/>
      <c r="D85" s="107"/>
    </row>
    <row r="86" spans="1:6" ht="26.25" customHeight="1" x14ac:dyDescent="0.2">
      <c r="A86" s="87" t="s">
        <v>92</v>
      </c>
      <c r="B86" s="99"/>
      <c r="C86" s="108"/>
      <c r="D86" s="109"/>
    </row>
    <row r="87" spans="1:6" ht="39" customHeight="1" x14ac:dyDescent="0.25">
      <c r="A87" s="83" t="s">
        <v>303</v>
      </c>
      <c r="B87" s="101">
        <f>B84-B85-B86</f>
        <v>0</v>
      </c>
      <c r="C87" s="101">
        <f>C84-C85-C86</f>
        <v>0</v>
      </c>
      <c r="D87" s="102">
        <f>D84-D85-D86</f>
        <v>0</v>
      </c>
    </row>
    <row r="88" spans="1:6" ht="36" customHeight="1" x14ac:dyDescent="0.2">
      <c r="A88" s="88" t="s">
        <v>124</v>
      </c>
      <c r="B88" s="116"/>
      <c r="C88" s="117"/>
      <c r="D88" s="118"/>
    </row>
    <row r="89" spans="1:6" ht="26.25" customHeight="1" x14ac:dyDescent="0.2">
      <c r="A89" s="87" t="s">
        <v>93</v>
      </c>
      <c r="B89" s="119"/>
      <c r="C89" s="120"/>
      <c r="D89" s="121"/>
    </row>
    <row r="90" spans="1:6" ht="26.25" customHeight="1" x14ac:dyDescent="0.25">
      <c r="A90" s="83" t="s">
        <v>94</v>
      </c>
      <c r="B90" s="101">
        <f>B87+B88-B89</f>
        <v>0</v>
      </c>
      <c r="C90" s="101">
        <f>C87+C88-C89</f>
        <v>0</v>
      </c>
      <c r="D90" s="102">
        <f>D87+D88-D89</f>
        <v>0</v>
      </c>
    </row>
    <row r="91" spans="1:6" ht="26.25" customHeight="1" x14ac:dyDescent="0.25">
      <c r="A91" s="36" t="s">
        <v>126</v>
      </c>
      <c r="B91" s="122">
        <f>B90+B86-B88</f>
        <v>0</v>
      </c>
      <c r="C91" s="122">
        <f t="shared" ref="C91:D91" si="2">C90+C86-C88</f>
        <v>0</v>
      </c>
      <c r="D91" s="122">
        <f t="shared" si="2"/>
        <v>0</v>
      </c>
    </row>
    <row r="92" spans="1:6" ht="26.25" customHeight="1" x14ac:dyDescent="0.25">
      <c r="A92" s="37" t="s">
        <v>125</v>
      </c>
      <c r="B92" s="123"/>
      <c r="C92" s="123"/>
      <c r="D92" s="123"/>
    </row>
    <row r="93" spans="1:6" ht="26.25" customHeight="1" x14ac:dyDescent="0.25">
      <c r="A93" s="36" t="s">
        <v>127</v>
      </c>
      <c r="B93" s="122">
        <f>B91-B92</f>
        <v>0</v>
      </c>
      <c r="C93" s="122">
        <f>C91-C92</f>
        <v>0</v>
      </c>
      <c r="D93" s="122">
        <f>D91-D92</f>
        <v>0</v>
      </c>
    </row>
    <row r="94" spans="1:6" ht="26.25" customHeight="1" x14ac:dyDescent="0.25">
      <c r="A94" s="36" t="s">
        <v>128</v>
      </c>
      <c r="B94" s="122">
        <f>B93</f>
        <v>0</v>
      </c>
      <c r="C94" s="122">
        <f>B94+C93</f>
        <v>0</v>
      </c>
      <c r="D94" s="122">
        <f>C94+D93</f>
        <v>0</v>
      </c>
    </row>
    <row r="95" spans="1:6" ht="46.5" customHeight="1" x14ac:dyDescent="0.25">
      <c r="A95" s="307" t="s">
        <v>154</v>
      </c>
      <c r="B95" s="307"/>
      <c r="C95" s="307"/>
      <c r="D95" s="307"/>
    </row>
    <row r="96" spans="1:6" ht="49.5" customHeight="1" x14ac:dyDescent="0.25">
      <c r="A96" s="89" t="s">
        <v>100</v>
      </c>
      <c r="B96" s="244"/>
      <c r="C96" s="244"/>
      <c r="D96" s="244"/>
    </row>
    <row r="97" spans="1:4" ht="49.5" customHeight="1" x14ac:dyDescent="0.25">
      <c r="A97" s="89" t="s">
        <v>101</v>
      </c>
      <c r="B97" s="244"/>
      <c r="C97" s="244"/>
      <c r="D97" s="244"/>
    </row>
    <row r="98" spans="1:4" ht="17.25" customHeight="1" x14ac:dyDescent="0.25"/>
    <row r="174" ht="15.75" customHeight="1" x14ac:dyDescent="0.25"/>
  </sheetData>
  <sheetProtection algorithmName="SHA-512" hashValue="2CTtvCgKyysTLLdNO6l9iW8pqpwkB7sukWDQhtuBmbJqHlR2mXMXuVWJkOgdOjLdWkNcW3IaEGFVU0E8CXuZ4A==" saltValue="UrkfHPWjNpkIJ86Yi7gH9A==" spinCount="100000" sheet="1" objects="1" scenarios="1" formatRows="0"/>
  <mergeCells count="17">
    <mergeCell ref="E39:J39"/>
    <mergeCell ref="E13:J13"/>
    <mergeCell ref="E12:J12"/>
    <mergeCell ref="A1:D1"/>
    <mergeCell ref="B96:D96"/>
    <mergeCell ref="A48:D48"/>
    <mergeCell ref="B49:D49"/>
    <mergeCell ref="B50:D50"/>
    <mergeCell ref="B51:D51"/>
    <mergeCell ref="A52:D52"/>
    <mergeCell ref="B97:D97"/>
    <mergeCell ref="B53:D53"/>
    <mergeCell ref="B54:D54"/>
    <mergeCell ref="B55:D55"/>
    <mergeCell ref="A95:D95"/>
    <mergeCell ref="B56:D56"/>
    <mergeCell ref="B57:D5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7</vt:i4>
      </vt:variant>
    </vt:vector>
  </HeadingPairs>
  <TitlesOfParts>
    <vt:vector size="17" baseType="lpstr">
      <vt:lpstr>listes</vt:lpstr>
      <vt:lpstr>Mode d'emploi</vt:lpstr>
      <vt:lpstr>1-Infos demandeur</vt:lpstr>
      <vt:lpstr>2-Groupe</vt:lpstr>
      <vt:lpstr>3-Dépenses présentées</vt:lpstr>
      <vt:lpstr>4-Devis comparatifs</vt:lpstr>
      <vt:lpstr>5-Emprunts</vt:lpstr>
      <vt:lpstr>6-Productions &amp; Prévisionnels</vt:lpstr>
      <vt:lpstr>7-Plan d'entreprise</vt:lpstr>
      <vt:lpstr>8-Critères de sélection</vt:lpstr>
      <vt:lpstr>'Mode d''emploi'!_Hlk99986106</vt:lpstr>
      <vt:lpstr>N</vt:lpstr>
      <vt:lpstr>Nmoins1</vt:lpstr>
      <vt:lpstr>Nmoins2</vt:lpstr>
      <vt:lpstr>Nmoins3</vt:lpstr>
      <vt:lpstr>Nplus1</vt:lpstr>
      <vt:lpstr>Nplus2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2024-03-06T14:08:38Z</dcterms:modified>
</cp:coreProperties>
</file>