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570" windowHeight="8190" tabRatio="956" activeTab="6"/>
  </bookViews>
  <sheets>
    <sheet name="annexe 1" sheetId="21" r:id="rId1"/>
    <sheet name="annexe 2" sheetId="7" r:id="rId2"/>
    <sheet name="annexe 2 bis" sheetId="8" r:id="rId3"/>
    <sheet name="annexe 2ter" sheetId="20" r:id="rId4"/>
    <sheet name="annexe 3" sheetId="9" r:id="rId5"/>
    <sheet name="annexe 4" sheetId="10" r:id="rId6"/>
    <sheet name="annexe 5A " sheetId="11" r:id="rId7"/>
    <sheet name="annexe 5B" sheetId="12" r:id="rId8"/>
    <sheet name="annexe 5C" sheetId="13" r:id="rId9"/>
    <sheet name="annexe 6" sheetId="14" r:id="rId10"/>
    <sheet name="annexe 7" sheetId="22" r:id="rId11"/>
    <sheet name="Annexe 7 bis" sheetId="15" r:id="rId12"/>
    <sheet name="Annexe 8" sheetId="19" r:id="rId13"/>
    <sheet name="Annexe 9" sheetId="17" r:id="rId14"/>
  </sheets>
  <definedNames>
    <definedName name="Année">'annexe 5A '!$B$6</definedName>
    <definedName name="Excel_BuiltIn_Print_Area" localSheetId="6">'annexe 5A '!$A$1:$I$66</definedName>
    <definedName name="Excel_BuiltIn_Print_Area" localSheetId="9">'annexe 6'!$A$1:$IE$65429</definedName>
    <definedName name="Excel_BuiltIn_Print_Titles" localSheetId="1">#N/A</definedName>
    <definedName name="_xlnm.Print_Titles" localSheetId="1">'annexe 2'!$5:$6</definedName>
    <definedName name="SHARED_FORMULA_1_13_1_13_11">#REF!+#REF!+#REF!</definedName>
    <definedName name="SHARED_FORMULA_1_16_1_16_11">#REF!-#REF!-#REF!</definedName>
    <definedName name="SHARED_FORMULA_1_20_1_20_11">#REF!-#REF!</definedName>
    <definedName name="SHARED_FORMULA_1_24_1_24_11">#REF!+#REF!-#REF!-#REF!</definedName>
    <definedName name="SHARED_FORMULA_1_31_1_31_11">#REF!-#REF!-#REF!+#REF!+#REF!-#REF!+#REF!</definedName>
    <definedName name="SHARED_FORMULA_1_35_1_35_11">#REF!-#REF!</definedName>
    <definedName name="SHARED_FORMULA_1_36_1_36_11">#REF!+#REF!</definedName>
    <definedName name="SHARED_FORMULA_1_44_1_44_11">#REF!-#REF!</definedName>
    <definedName name="SHARED_FORMULA_1_47_1_47_11">#REF!+#REF!-#REF!-#REF!</definedName>
    <definedName name="SHARED_FORMULA_1_48_1_48_11">#REF!+#REF!+#REF!-#REF!-#REF!-#REF!-#REF!+#REF!+#REF!</definedName>
    <definedName name="SHARED_FORMULA_1_49_1_49_11">#REF!+#REF!+#REF!</definedName>
    <definedName name="SHARED_FORMULA_1_50_1_50_11">#REF!+#REF!+#REF!+#REF!+#REF!+#REF!+#REF!</definedName>
    <definedName name="SHARED_FORMULA_1_53_1_53_11">#REF!/#REF!</definedName>
    <definedName name="SHARED_FORMULA_11_19_11_19_12">SUM(#REF!)</definedName>
    <definedName name="SHARED_FORMULA_3_58_3_58_11">#REF!</definedName>
    <definedName name="Texte87" localSheetId="12">'Annexe 8'!$A$4</definedName>
    <definedName name="Texte88" localSheetId="12">'Annexe 8'!$A$5</definedName>
    <definedName name="Texte89" localSheetId="12">'Annexe 8'!$C$4</definedName>
    <definedName name="Texte94" localSheetId="12">'Annexe 8'!$C$52</definedName>
    <definedName name="Texte95" localSheetId="12">'Annexe 8'!$D$52</definedName>
    <definedName name="Texte96" localSheetId="12">'Annexe 8'!$E$52</definedName>
    <definedName name="Texte97" localSheetId="12">'Annexe 8'!$G$52</definedName>
    <definedName name="_xlnm.Print_Area" localSheetId="0">'annexe 1'!$A$1:$F$35</definedName>
    <definedName name="_xlnm.Print_Area" localSheetId="1">'annexe 2'!$A$1:$L$65</definedName>
    <definedName name="_xlnm.Print_Area" localSheetId="3">'annexe 2ter'!$A$1:$F$14</definedName>
    <definedName name="_xlnm.Print_Area" localSheetId="4">'annexe 3'!$A$1:$H$34</definedName>
    <definedName name="_xlnm.Print_Area" localSheetId="5">'annexe 4'!$A$1:$G$40</definedName>
    <definedName name="_xlnm.Print_Area" localSheetId="6">'annexe 5A '!$A$1:$I$67</definedName>
    <definedName name="_xlnm.Print_Area" localSheetId="9">'annexe 6'!$A$1:$O$72</definedName>
    <definedName name="_xlnm.Print_Area" localSheetId="13">'Annexe 9'!$A$1:$H$8</definedName>
  </definedNames>
  <calcPr calcId="145621"/>
</workbook>
</file>

<file path=xl/calcChain.xml><?xml version="1.0" encoding="utf-8"?>
<calcChain xmlns="http://schemas.openxmlformats.org/spreadsheetml/2006/main">
  <c r="P54" i="7" l="1"/>
  <c r="O54" i="7"/>
  <c r="P53" i="7"/>
  <c r="O53" i="7"/>
  <c r="P52" i="7"/>
  <c r="O52" i="7"/>
  <c r="P51" i="7"/>
  <c r="O51" i="7"/>
  <c r="P50" i="7"/>
  <c r="O50" i="7"/>
  <c r="P49" i="7"/>
  <c r="O49" i="7"/>
  <c r="P48" i="7"/>
  <c r="O48" i="7"/>
  <c r="P45" i="7"/>
  <c r="O45" i="7"/>
  <c r="P44" i="7"/>
  <c r="O44" i="7"/>
  <c r="P43" i="7"/>
  <c r="O43" i="7"/>
  <c r="P42" i="7"/>
  <c r="O42" i="7"/>
  <c r="P41" i="7"/>
  <c r="O41" i="7"/>
  <c r="P38" i="7"/>
  <c r="O38" i="7"/>
  <c r="P37" i="7"/>
  <c r="O37" i="7"/>
  <c r="P36" i="7"/>
  <c r="O36" i="7"/>
  <c r="P35" i="7"/>
  <c r="O35" i="7"/>
  <c r="P34" i="7"/>
  <c r="O34" i="7"/>
  <c r="P31" i="7"/>
  <c r="O31" i="7"/>
  <c r="P30" i="7"/>
  <c r="O30" i="7"/>
  <c r="P29" i="7"/>
  <c r="O29" i="7"/>
  <c r="P28" i="7"/>
  <c r="O28" i="7"/>
  <c r="P27" i="7"/>
  <c r="O27" i="7"/>
  <c r="P24" i="7"/>
  <c r="O24" i="7"/>
  <c r="P23" i="7"/>
  <c r="O23" i="7"/>
  <c r="P22" i="7"/>
  <c r="O22" i="7"/>
  <c r="P21" i="7"/>
  <c r="O21" i="7"/>
  <c r="P20" i="7"/>
  <c r="O20" i="7"/>
  <c r="P8" i="7"/>
  <c r="P11" i="7"/>
  <c r="P17" i="7"/>
  <c r="P16" i="7"/>
  <c r="P15" i="7"/>
  <c r="P14" i="7"/>
  <c r="P13" i="7"/>
  <c r="P12" i="7"/>
  <c r="O17" i="7"/>
  <c r="O16" i="7"/>
  <c r="O15" i="7"/>
  <c r="O14" i="7"/>
  <c r="O13" i="7"/>
  <c r="O12" i="7"/>
  <c r="O11" i="7"/>
  <c r="O8" i="7"/>
  <c r="U70" i="7" l="1"/>
  <c r="E73" i="7"/>
  <c r="D72" i="7"/>
  <c r="B71" i="7"/>
  <c r="C72" i="7"/>
  <c r="B72" i="7"/>
  <c r="C71" i="7"/>
  <c r="C69" i="7"/>
  <c r="B69" i="7"/>
  <c r="C68" i="7"/>
  <c r="B68" i="7"/>
  <c r="L11" i="9"/>
  <c r="J34" i="20"/>
  <c r="J33" i="20"/>
  <c r="J34" i="9"/>
  <c r="L34" i="9"/>
  <c r="L31" i="9"/>
  <c r="K31" i="9"/>
  <c r="J31" i="9"/>
  <c r="B9" i="7"/>
  <c r="B18" i="7"/>
  <c r="B25" i="7"/>
  <c r="B39" i="7"/>
  <c r="N56" i="7"/>
  <c r="M55" i="7"/>
  <c r="M46" i="7"/>
  <c r="M39" i="7"/>
  <c r="M32" i="7"/>
  <c r="M25" i="7"/>
  <c r="M18" i="7"/>
  <c r="N54" i="7"/>
  <c r="N53" i="7"/>
  <c r="N52" i="7"/>
  <c r="N51" i="7"/>
  <c r="N50" i="7"/>
  <c r="N49" i="7"/>
  <c r="N48" i="7"/>
  <c r="N45" i="7"/>
  <c r="N44" i="7"/>
  <c r="N43" i="7"/>
  <c r="N42" i="7"/>
  <c r="N46" i="7" s="1"/>
  <c r="N41" i="7"/>
  <c r="N38" i="7"/>
  <c r="N37" i="7"/>
  <c r="N36" i="7"/>
  <c r="N35" i="7"/>
  <c r="N34" i="7"/>
  <c r="N39" i="7" s="1"/>
  <c r="N31" i="7"/>
  <c r="N30" i="7"/>
  <c r="N32" i="7" s="1"/>
  <c r="N29" i="7"/>
  <c r="N28" i="7"/>
  <c r="N27" i="7"/>
  <c r="N24" i="7"/>
  <c r="N23" i="7"/>
  <c r="N22" i="7"/>
  <c r="N21" i="7"/>
  <c r="N20" i="7"/>
  <c r="N25" i="7" s="1"/>
  <c r="N17" i="7"/>
  <c r="N16" i="7"/>
  <c r="N15" i="7"/>
  <c r="N14" i="7"/>
  <c r="N13" i="7"/>
  <c r="N12" i="7"/>
  <c r="N11" i="7"/>
  <c r="N8" i="7"/>
  <c r="N9" i="7" s="1"/>
  <c r="M9" i="7"/>
  <c r="M57" i="7" s="1"/>
  <c r="N18" i="7" l="1"/>
  <c r="AB70" i="7" s="1"/>
  <c r="Q3" i="7"/>
  <c r="R56" i="7" s="1"/>
  <c r="AD75" i="7"/>
  <c r="AD74" i="7"/>
  <c r="AD73" i="7"/>
  <c r="AD72" i="7"/>
  <c r="AD71" i="7"/>
  <c r="AD70" i="7"/>
  <c r="AB75" i="7"/>
  <c r="AB74" i="7"/>
  <c r="AB73" i="7"/>
  <c r="AB72" i="7"/>
  <c r="AB71" i="7"/>
  <c r="AA75" i="7"/>
  <c r="AA74" i="7"/>
  <c r="AA73" i="7"/>
  <c r="AA72" i="7"/>
  <c r="AA71" i="7"/>
  <c r="Z75" i="7"/>
  <c r="Z74" i="7"/>
  <c r="Z73" i="7"/>
  <c r="Z72" i="7"/>
  <c r="Z71" i="7"/>
  <c r="Y73" i="7"/>
  <c r="Y71" i="7"/>
  <c r="Y69" i="7"/>
  <c r="V57" i="7"/>
  <c r="U57" i="7"/>
  <c r="O69" i="7" s="1"/>
  <c r="T57" i="7"/>
  <c r="K70" i="7" s="1"/>
  <c r="L69" i="7"/>
  <c r="S70" i="7"/>
  <c r="U71" i="7"/>
  <c r="S71" i="7"/>
  <c r="O70" i="7"/>
  <c r="K75" i="7"/>
  <c r="K69" i="7"/>
  <c r="E71" i="7"/>
  <c r="E69" i="7"/>
  <c r="E68" i="7"/>
  <c r="E76" i="7" s="1"/>
  <c r="D74" i="7"/>
  <c r="D71" i="7"/>
  <c r="D69" i="7"/>
  <c r="D68" i="7"/>
  <c r="N57" i="7" l="1"/>
  <c r="O74" i="7" s="1"/>
  <c r="AA70" i="7"/>
  <c r="Z70" i="7"/>
  <c r="S56" i="7"/>
  <c r="B70" i="7"/>
  <c r="B73" i="7" s="1"/>
  <c r="R39" i="7"/>
  <c r="S39" i="7" s="1"/>
  <c r="R55" i="7"/>
  <c r="S55" i="7" s="1"/>
  <c r="R46" i="7"/>
  <c r="S46" i="7" s="1"/>
  <c r="R18" i="7"/>
  <c r="S18" i="7" s="1"/>
  <c r="R32" i="7"/>
  <c r="S32" i="7" s="1"/>
  <c r="R25" i="7"/>
  <c r="S25" i="7" s="1"/>
  <c r="J36" i="20"/>
  <c r="J13" i="20"/>
  <c r="J11" i="20"/>
  <c r="J9" i="20"/>
  <c r="J7" i="20"/>
  <c r="E11" i="20"/>
  <c r="D7" i="20"/>
  <c r="E7" i="20"/>
  <c r="D9" i="20"/>
  <c r="E9" i="20" s="1"/>
  <c r="I9" i="20"/>
  <c r="I7" i="20"/>
  <c r="I14" i="20" s="1"/>
  <c r="E11" i="9"/>
  <c r="J11" i="9"/>
  <c r="J20" i="9"/>
  <c r="K30" i="9"/>
  <c r="K29" i="9"/>
  <c r="K28" i="9"/>
  <c r="K27" i="9"/>
  <c r="K26" i="9"/>
  <c r="K25" i="9"/>
  <c r="K24" i="9"/>
  <c r="K23" i="9"/>
  <c r="K19" i="9"/>
  <c r="K18" i="9"/>
  <c r="K17" i="9"/>
  <c r="K16" i="9"/>
  <c r="K15" i="9"/>
  <c r="K10" i="9"/>
  <c r="K9" i="9"/>
  <c r="K8" i="9"/>
  <c r="K7" i="9"/>
  <c r="K6" i="9"/>
  <c r="D14" i="20" l="1"/>
  <c r="J14" i="20"/>
  <c r="K11" i="9"/>
  <c r="K20" i="9"/>
  <c r="L20" i="9" s="1"/>
  <c r="AD69" i="7" l="1"/>
  <c r="AD76" i="7" s="1"/>
  <c r="AB69" i="7"/>
  <c r="AB76" i="7" s="1"/>
  <c r="AA69" i="7"/>
  <c r="AA76" i="7" s="1"/>
  <c r="Z69" i="7"/>
  <c r="Z76" i="7" s="1"/>
  <c r="R9" i="7"/>
  <c r="K34" i="9"/>
  <c r="B20" i="9"/>
  <c r="R57" i="7" l="1"/>
  <c r="C70" i="7" s="1"/>
  <c r="C73" i="7" s="1"/>
  <c r="S69" i="7" s="1"/>
  <c r="U69" i="7"/>
  <c r="S9" i="7"/>
  <c r="S57" i="7" s="1"/>
  <c r="S72" i="7" s="1"/>
  <c r="S75" i="7"/>
  <c r="B55" i="7"/>
  <c r="Y75" i="7" s="1"/>
  <c r="B46" i="7"/>
  <c r="Y74" i="7" s="1"/>
  <c r="B32" i="7"/>
  <c r="Y72" i="7" s="1"/>
  <c r="T72" i="7" l="1"/>
  <c r="D70" i="7"/>
  <c r="T71" i="7"/>
  <c r="T70" i="7"/>
  <c r="K68" i="7"/>
  <c r="S73" i="7"/>
  <c r="T73" i="7" s="1"/>
  <c r="T69" i="7"/>
  <c r="O68" i="7"/>
  <c r="D73" i="7"/>
  <c r="U72" i="7"/>
  <c r="U73" i="7" s="1"/>
  <c r="P70" i="7"/>
  <c r="P69" i="7"/>
  <c r="B28" i="13"/>
  <c r="V71" i="7" l="1"/>
  <c r="V70" i="7"/>
  <c r="V72" i="7"/>
  <c r="V69" i="7"/>
  <c r="P68" i="7"/>
  <c r="L68" i="7"/>
  <c r="K72" i="7" s="1"/>
  <c r="O71" i="7"/>
  <c r="O72" i="7" s="1"/>
  <c r="E28" i="13"/>
  <c r="D28" i="13"/>
  <c r="C28" i="13"/>
  <c r="F28" i="13"/>
  <c r="K77" i="7" l="1"/>
  <c r="V73" i="7"/>
  <c r="P71" i="7"/>
  <c r="B16" i="13"/>
  <c r="H13" i="13"/>
  <c r="K26" i="12"/>
  <c r="J26" i="12"/>
  <c r="I26" i="12"/>
  <c r="H26" i="12"/>
  <c r="K25" i="12"/>
  <c r="J25" i="12"/>
  <c r="I25" i="12"/>
  <c r="H25" i="12"/>
  <c r="K24" i="12"/>
  <c r="J24" i="12"/>
  <c r="I24" i="12"/>
  <c r="H24" i="12"/>
  <c r="F24" i="12"/>
  <c r="K23" i="12"/>
  <c r="J23" i="12"/>
  <c r="I23" i="12"/>
  <c r="H23" i="12"/>
  <c r="F22" i="12"/>
  <c r="F21" i="12"/>
  <c r="E20" i="12"/>
  <c r="D20" i="12"/>
  <c r="C20" i="12"/>
  <c r="B20" i="12"/>
  <c r="L19" i="12"/>
  <c r="F18" i="12"/>
  <c r="L17" i="12"/>
  <c r="L15" i="12"/>
  <c r="F15" i="12"/>
  <c r="L14" i="12"/>
  <c r="F14" i="12"/>
  <c r="K12" i="12"/>
  <c r="J12" i="12"/>
  <c r="I12" i="12"/>
  <c r="H12" i="12"/>
  <c r="F12" i="12"/>
  <c r="K10" i="12"/>
  <c r="L10" i="12" s="1"/>
  <c r="F10" i="12"/>
  <c r="K9" i="12"/>
  <c r="F9" i="12"/>
  <c r="E8" i="12"/>
  <c r="E26" i="12" s="1"/>
  <c r="D8" i="12"/>
  <c r="D26" i="12" s="1"/>
  <c r="C8" i="12"/>
  <c r="C26" i="12" s="1"/>
  <c r="B8" i="12"/>
  <c r="I53" i="11"/>
  <c r="H53" i="11"/>
  <c r="G53" i="11"/>
  <c r="F53" i="11"/>
  <c r="E53" i="11"/>
  <c r="D53" i="11"/>
  <c r="C53" i="11"/>
  <c r="B53" i="11"/>
  <c r="I46" i="11"/>
  <c r="H46" i="11"/>
  <c r="G46" i="11"/>
  <c r="F46" i="11"/>
  <c r="E46" i="11"/>
  <c r="D46" i="11"/>
  <c r="C46" i="11"/>
  <c r="B46" i="11"/>
  <c r="I37" i="11"/>
  <c r="H37" i="11"/>
  <c r="G37" i="11"/>
  <c r="F37" i="11"/>
  <c r="E37" i="11"/>
  <c r="D37" i="11"/>
  <c r="C37" i="11"/>
  <c r="B37" i="11"/>
  <c r="I15" i="11"/>
  <c r="I18" i="11" s="1"/>
  <c r="H15" i="11"/>
  <c r="F34" i="13" s="1"/>
  <c r="G15" i="11"/>
  <c r="E34" i="13" s="1"/>
  <c r="F15" i="11"/>
  <c r="D34" i="13" s="1"/>
  <c r="D36" i="13" s="1"/>
  <c r="E15" i="11"/>
  <c r="D15" i="11"/>
  <c r="C15" i="11"/>
  <c r="C18" i="11" s="1"/>
  <c r="B15" i="11"/>
  <c r="B18" i="11" s="1"/>
  <c r="I9" i="11"/>
  <c r="I61" i="11" s="1"/>
  <c r="H9" i="11"/>
  <c r="H61" i="11" s="1"/>
  <c r="G9" i="11"/>
  <c r="D7" i="12" s="1"/>
  <c r="F9" i="11"/>
  <c r="C7" i="12" s="1"/>
  <c r="E9" i="11"/>
  <c r="C7" i="13" s="1"/>
  <c r="I7" i="13" s="1"/>
  <c r="D9" i="11"/>
  <c r="D61" i="11" s="1"/>
  <c r="C9" i="11"/>
  <c r="B9" i="11"/>
  <c r="B31" i="9"/>
  <c r="B34" i="9" s="1"/>
  <c r="O73" i="7" l="1"/>
  <c r="P73" i="7" s="1"/>
  <c r="P72" i="7"/>
  <c r="S74" i="7"/>
  <c r="T74" i="7" s="1"/>
  <c r="T75" i="7" s="1"/>
  <c r="B34" i="13"/>
  <c r="B36" i="13" s="1"/>
  <c r="D18" i="11"/>
  <c r="H18" i="11"/>
  <c r="H52" i="11" s="1"/>
  <c r="L26" i="12"/>
  <c r="E18" i="11"/>
  <c r="E22" i="11" s="1"/>
  <c r="C34" i="13"/>
  <c r="C36" i="13" s="1"/>
  <c r="F18" i="11"/>
  <c r="F52" i="11" s="1"/>
  <c r="F8" i="12"/>
  <c r="F20" i="12"/>
  <c r="L12" i="12"/>
  <c r="L23" i="12"/>
  <c r="L24" i="12"/>
  <c r="L25" i="12"/>
  <c r="B26" i="12"/>
  <c r="F26" i="12" s="1"/>
  <c r="H16" i="13"/>
  <c r="C30" i="12"/>
  <c r="I7" i="12"/>
  <c r="B52" i="11"/>
  <c r="B22" i="11"/>
  <c r="J7" i="12"/>
  <c r="D30" i="12"/>
  <c r="C52" i="11"/>
  <c r="C22" i="11"/>
  <c r="I52" i="11"/>
  <c r="I22" i="11"/>
  <c r="G18" i="11"/>
  <c r="E61" i="11"/>
  <c r="E7" i="12"/>
  <c r="D7" i="13"/>
  <c r="J7" i="13" s="1"/>
  <c r="H22" i="11"/>
  <c r="F61" i="11"/>
  <c r="B7" i="12"/>
  <c r="E7" i="13"/>
  <c r="K7" i="13" s="1"/>
  <c r="G61" i="11"/>
  <c r="K8" i="12"/>
  <c r="B7" i="13"/>
  <c r="H7" i="13" s="1"/>
  <c r="F7" i="13"/>
  <c r="L7" i="13" s="1"/>
  <c r="F22" i="11"/>
  <c r="E52" i="11" l="1"/>
  <c r="D52" i="11"/>
  <c r="D22" i="11"/>
  <c r="D26" i="11" s="1"/>
  <c r="D33" i="11" s="1"/>
  <c r="D38" i="11" s="1"/>
  <c r="D50" i="11" s="1"/>
  <c r="D51" i="11" s="1"/>
  <c r="H20" i="13"/>
  <c r="C16" i="13"/>
  <c r="D16" i="13"/>
  <c r="F26" i="11"/>
  <c r="F33" i="11" s="1"/>
  <c r="F38" i="11" s="1"/>
  <c r="F50" i="11" s="1"/>
  <c r="E26" i="11"/>
  <c r="E33" i="11" s="1"/>
  <c r="E38" i="11" s="1"/>
  <c r="E50" i="11" s="1"/>
  <c r="G52" i="11"/>
  <c r="G22" i="11"/>
  <c r="B26" i="11"/>
  <c r="B33" i="11" s="1"/>
  <c r="B38" i="11" s="1"/>
  <c r="B50" i="11" s="1"/>
  <c r="B51" i="11" s="1"/>
  <c r="H26" i="11"/>
  <c r="H33" i="11" s="1"/>
  <c r="H38" i="11" s="1"/>
  <c r="H50" i="11" s="1"/>
  <c r="I26" i="11"/>
  <c r="I33" i="11" s="1"/>
  <c r="I38" i="11" s="1"/>
  <c r="I50" i="11" s="1"/>
  <c r="I51" i="11" s="1"/>
  <c r="C26" i="11"/>
  <c r="C33" i="11" s="1"/>
  <c r="C38" i="11" s="1"/>
  <c r="C50" i="11" s="1"/>
  <c r="C51" i="11" s="1"/>
  <c r="L8" i="12"/>
  <c r="B30" i="12"/>
  <c r="H7" i="12"/>
  <c r="E30" i="12"/>
  <c r="K7" i="12"/>
  <c r="B21" i="13" l="1"/>
  <c r="K22" i="12"/>
  <c r="H51" i="11"/>
  <c r="G26" i="11"/>
  <c r="G33" i="11" s="1"/>
  <c r="G38" i="11" s="1"/>
  <c r="G50" i="11" s="1"/>
  <c r="I22" i="12"/>
  <c r="F51" i="11"/>
  <c r="H22" i="12"/>
  <c r="E51" i="11"/>
  <c r="F16" i="13"/>
  <c r="E16" i="13"/>
  <c r="B35" i="13" l="1"/>
  <c r="B37" i="13"/>
  <c r="B31" i="13"/>
  <c r="I21" i="12"/>
  <c r="K21" i="12"/>
  <c r="K27" i="12" s="1"/>
  <c r="E27" i="12" s="1"/>
  <c r="J22" i="12"/>
  <c r="G51" i="11"/>
  <c r="H21" i="12"/>
  <c r="H27" i="12" l="1"/>
  <c r="J21" i="12"/>
  <c r="I13" i="13"/>
  <c r="J13" i="13"/>
  <c r="L22" i="12"/>
  <c r="I27" i="12"/>
  <c r="C27" i="12" s="1"/>
  <c r="I16" i="13" l="1"/>
  <c r="J27" i="12"/>
  <c r="D27" i="12" s="1"/>
  <c r="K13" i="13"/>
  <c r="L13" i="13"/>
  <c r="B27" i="12"/>
  <c r="J16" i="13"/>
  <c r="L21" i="12"/>
  <c r="I20" i="13" l="1"/>
  <c r="L27" i="12"/>
  <c r="J20" i="13"/>
  <c r="L16" i="13"/>
  <c r="K16" i="13"/>
  <c r="D21" i="13" l="1"/>
  <c r="K20" i="13"/>
  <c r="L20" i="13"/>
  <c r="C21" i="13"/>
  <c r="C31" i="13" l="1"/>
  <c r="C35" i="13"/>
  <c r="C37" i="13"/>
  <c r="D31" i="13"/>
  <c r="D35" i="13"/>
  <c r="D37" i="13"/>
  <c r="F21" i="13"/>
  <c r="E21" i="13"/>
  <c r="E31" i="13" l="1"/>
  <c r="F31" i="13"/>
  <c r="E13" i="20"/>
  <c r="E14" i="20" s="1"/>
  <c r="B57" i="7"/>
  <c r="Y70" i="7"/>
</calcChain>
</file>

<file path=xl/comments1.xml><?xml version="1.0" encoding="utf-8"?>
<comments xmlns="http://schemas.openxmlformats.org/spreadsheetml/2006/main">
  <authors>
    <author>ABOUCHAR Emmanuelle</author>
  </authors>
  <commentList>
    <comment ref="N55" authorId="0">
      <text>
        <r>
          <rPr>
            <sz val="9"/>
            <color indexed="81"/>
            <rFont val="Tahoma"/>
            <family val="2"/>
          </rPr>
          <t xml:space="preserve">
Attention : choisir le bon
mode de calcul des frais généraux : si Contrat ou TO422 MP, limité à 10% (inv matériels + frais généraux); si T0422 LR, limités à 10%, ou 20% si frais généraux incluent du Conseil externe; 
</t>
        </r>
      </text>
    </comment>
    <comment ref="E70" authorId="0">
      <text>
        <r>
          <rPr>
            <sz val="9"/>
            <color indexed="81"/>
            <rFont val="Tahoma"/>
            <family val="2"/>
          </rPr>
          <t xml:space="preserve">à remplir si cadre De minimis
</t>
        </r>
      </text>
    </comment>
  </commentList>
</comments>
</file>

<file path=xl/sharedStrings.xml><?xml version="1.0" encoding="utf-8"?>
<sst xmlns="http://schemas.openxmlformats.org/spreadsheetml/2006/main" count="631" uniqueCount="495">
  <si>
    <t>Aménagements extérieurs</t>
  </si>
  <si>
    <t>Filière viti-vinicole</t>
  </si>
  <si>
    <t>DEVIS RETENU</t>
  </si>
  <si>
    <t>N° du devis non retenu</t>
  </si>
  <si>
    <t>Matériel d'occasion</t>
  </si>
  <si>
    <t>Nature des investissements
(à adapter à chaque projet)</t>
  </si>
  <si>
    <t>Financement en Crédit bail</t>
  </si>
  <si>
    <t>Fournisseur à l'origine du devis</t>
  </si>
  <si>
    <t>Nature de l'existant correspondant</t>
  </si>
  <si>
    <t>Améliorations apportées par l'investissement</t>
  </si>
  <si>
    <t>Calendrier prévisionnel</t>
  </si>
  <si>
    <t>VRD dans l'emprise du bâtiment</t>
  </si>
  <si>
    <t>Sous Total poste « terrain et aménagements extérieurs »</t>
  </si>
  <si>
    <t>Bâtiments et aménagements intérieurs :</t>
  </si>
  <si>
    <t>Sous Total poste « bâtiments et aménagements intérieurs »</t>
  </si>
  <si>
    <t>Equipements de transformation :</t>
  </si>
  <si>
    <t>Sous Total  poste « équipements de transformation »</t>
  </si>
  <si>
    <t>Equipements de conditionnement :</t>
  </si>
  <si>
    <t>Sous Total  poste « équipements de conditionnement »</t>
  </si>
  <si>
    <t>Equipements de commercialisation :</t>
  </si>
  <si>
    <t>Sous Total  poste « équipements de commercialisation »</t>
  </si>
  <si>
    <t>Equipements de stockage :</t>
  </si>
  <si>
    <t>Sous Total  poste « équipements de stockage »</t>
  </si>
  <si>
    <t>Etude de sols</t>
  </si>
  <si>
    <t>Etude d'impact</t>
  </si>
  <si>
    <t>Brevets</t>
  </si>
  <si>
    <t>Licences</t>
  </si>
  <si>
    <t>Ingénierie</t>
  </si>
  <si>
    <t>Architecte</t>
  </si>
  <si>
    <t>Dépenses prévisionnelles totales</t>
  </si>
  <si>
    <t>Nota :</t>
  </si>
  <si>
    <t>TABLEAU RECAPITULATIF DES INVESTISSEMENTS MATERIELS</t>
  </si>
  <si>
    <t>Poste</t>
  </si>
  <si>
    <t>Année de réalisation</t>
  </si>
  <si>
    <t>Fournisseur</t>
  </si>
  <si>
    <t>Date et référence des devis ou marchés</t>
  </si>
  <si>
    <t>Equipements neufs 
En € HT</t>
  </si>
  <si>
    <t>Equipements déplacés et ré-installés et équipements neufs liés à la fusion 
En € HT</t>
  </si>
  <si>
    <t>Amélioration des équipements existants (rénovation de cuverie, adaptation réception…) 
En € HT</t>
  </si>
  <si>
    <t>Matériel d'occasion en € HT</t>
  </si>
  <si>
    <t>Matériels</t>
  </si>
  <si>
    <t>Génie civil et infras-
tructures</t>
  </si>
  <si>
    <t>Déplacement</t>
  </si>
  <si>
    <t>Annexe 3 – Dépenses prévisionnelles : investissements immatériels non liés
à un investissement matériel</t>
  </si>
  <si>
    <t>Fonction</t>
  </si>
  <si>
    <t>Principales missions</t>
  </si>
  <si>
    <t>Statut</t>
  </si>
  <si>
    <t>Diplômes et/ou expérience requise</t>
  </si>
  <si>
    <t>Salaire brut chargé sur 24 mois</t>
  </si>
  <si>
    <t>Date d’embauche prévisionnelle (jj/mm/aa)</t>
  </si>
  <si>
    <t>Montant prévisionnel 
En € HT</t>
  </si>
  <si>
    <t>Lien avec la stratégie présentée</t>
  </si>
  <si>
    <t>TOTAL PRESTATIONS EXTERNES</t>
  </si>
  <si>
    <t>TOTAL 1 + 2 +3</t>
  </si>
  <si>
    <t>Annexe 4 – RATIOS FINANCIERS</t>
  </si>
  <si>
    <t>A Remplir Pour Tous les projets</t>
  </si>
  <si>
    <t>Cette fiche doit être visée par le représentant légal et le comptable</t>
  </si>
  <si>
    <t>Du …../...../.....
Au …../...../..…</t>
  </si>
  <si>
    <t>n-3</t>
  </si>
  <si>
    <t>n-2</t>
  </si>
  <si>
    <t>n-1 (dernier exercice clos)</t>
  </si>
  <si>
    <t>Production H.T. *</t>
  </si>
  <si>
    <r>
      <t>dont production HT de l'atelier de transformation</t>
    </r>
    <r>
      <rPr>
        <sz val="9"/>
        <color rgb="FF000000"/>
        <rFont val="Tahoma"/>
        <family val="2"/>
        <charset val="1"/>
      </rPr>
      <t>, le cas échéant</t>
    </r>
  </si>
  <si>
    <t>Capital social (yc primes d’émission) ou compte de l’exploitant (exploitation agricole ou entreprise en nom propre)</t>
  </si>
  <si>
    <t>Capitaux propres et assimilés</t>
  </si>
  <si>
    <t>1 (a)</t>
  </si>
  <si>
    <t>Dettes à moyen et long terme (part à plus d’1 an des dettes) = DLMT</t>
  </si>
  <si>
    <t>Comptes courants d’associés stables**</t>
  </si>
  <si>
    <t>Actif net total</t>
  </si>
  <si>
    <t>Actif immobilisé net</t>
  </si>
  <si>
    <t>Dettes fournisseurs et comptes rattachés</t>
  </si>
  <si>
    <t>Créances clients et comptes rattachés (net)</t>
  </si>
  <si>
    <t>Stocks (net)</t>
  </si>
  <si>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</si>
  <si>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</si>
  <si>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</si>
  <si>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</si>
  <si>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</si>
  <si>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</si>
  <si>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</si>
  <si>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</si>
  <si>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</si>
  <si>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</si>
  <si>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</si>
  <si>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EBE/Prod (%)</t>
  </si>
  <si>
    <t>Résultat net/ Prod (%)</t>
  </si>
  <si>
    <t>FR/BFR (%)</t>
  </si>
  <si>
    <t>Capitaux propres et assimilés / DLMT</t>
  </si>
  <si>
    <t>(CAF)/ Prod (%)</t>
  </si>
  <si>
    <t>DLMT/CAF</t>
  </si>
  <si>
    <t>* Signaler si la production est consolidée (plusieurs activités : négoce,pépinières, autres activités non agricoles). Production =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</si>
  <si>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</si>
  <si>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a) Capitaux propres et assimilés = total capitaux propres + autres fonds propres + provisions pour risques et charges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</si>
  <si>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</si>
  <si>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c) FR: capitaux propres et assimilés + dettes à moyen et long terme - actif immobilisé net = 1 + 2 - 4</t>
  </si>
  <si>
    <t>d) BFR : créances clients + stocks – dettes fournisseurs = 7 + 6 – 5</t>
  </si>
  <si>
    <t>e) CAF :   D.A.P. + Résultat net = 8 + 11</t>
  </si>
  <si>
    <t>ANNEXE 5A : COMPTES DE RESULTAT PASSES ET PREVISIONNELS DE L'ENTREPRISE</t>
  </si>
  <si>
    <t>A REMPLIR POUR TOUS LES PROJETS</t>
  </si>
  <si>
    <t>Précision : saisir les charges sans signe négatif, SAUF pour la variation de stock.</t>
  </si>
  <si>
    <t>Année n (saisir l'année du dépôt du dossier) =</t>
  </si>
  <si>
    <t>Du …../...../.....
Au …./...../..…</t>
  </si>
  <si>
    <t>CHIFFRE D'AFFAIRES (HT)</t>
  </si>
  <si>
    <t>dont Export</t>
  </si>
  <si>
    <t>CHIFFRE D'AFFAIRES généré par le projet</t>
  </si>
  <si>
    <t>Production immobilisée</t>
  </si>
  <si>
    <t>Production stockée</t>
  </si>
  <si>
    <t>PRODUCTION</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</si>
  <si>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</si>
  <si>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</si>
  <si>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</si>
  <si>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</si>
  <si>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</si>
  <si>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</si>
  <si>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</si>
  <si>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</si>
  <si>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</si>
  <si>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</si>
  <si>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</si>
  <si>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</si>
  <si>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r>
      <t>Dotation Prov.</t>
    </r>
    <r>
      <rPr>
        <sz val="9"/>
        <rFont val="Arial"/>
        <family val="2"/>
        <charset val="1"/>
      </rPr>
      <t>(b)</t>
    </r>
  </si>
  <si>
    <t>Reprise / Amort. Prov.   (c)</t>
  </si>
  <si>
    <t>Transfert de Charges</t>
  </si>
  <si>
    <t>autres charges d’exploitation (1)</t>
  </si>
  <si>
    <t>Produits financiers</t>
  </si>
  <si>
    <t>Charges financières</t>
  </si>
  <si>
    <t>(dont intérêts et charges assimilés)</t>
  </si>
  <si>
    <t>RESULTAT FINANCIER</t>
  </si>
  <si>
    <t>RÉSULTAT COURANT AVANT IMPOTS</t>
  </si>
  <si>
    <t>Produits exceptionnels</t>
  </si>
  <si>
    <t>dont quote-part subv. inv.  (d)</t>
  </si>
  <si>
    <t>dont PV des immo. cédées (e)</t>
  </si>
  <si>
    <t>dont Rep. / Prov. et Transf. de charges (f)</t>
  </si>
  <si>
    <t>Charges exceptionnelles</t>
  </si>
  <si>
    <t>dont VN des immo. cédées (g)</t>
  </si>
  <si>
    <t>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</si>
  <si>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</si>
  <si>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</si>
  <si>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</si>
  <si>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</si>
  <si>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</si>
  <si>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</si>
  <si>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</si>
  <si>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 (en ETP)</t>
  </si>
  <si>
    <t>Valeur ajoutée par personne</t>
  </si>
  <si>
    <t>Montant du programme passé en charge d’exploitation</t>
  </si>
  <si>
    <t>Echéancier prévisionnel des redevances des crédits-baux</t>
  </si>
  <si>
    <t>(anciens + nouveaux)</t>
  </si>
  <si>
    <t>Redevances de C Bail</t>
  </si>
  <si>
    <t>mobilier</t>
  </si>
  <si>
    <t>immobilier</t>
  </si>
  <si>
    <t>(1) Les dotations et reprises de provisions ont été considérées comme imprévisibles : elles ne sont donc pas notées dans ce tableau.</t>
  </si>
  <si>
    <t>Les données économiques et financières requises doivent permettre à l’instructeur d’apprécier l’évolution de l’activité de l’entreprise, sa rentabilité, la solidité de sa structure financière et, bien sûr, la faisabilité économique et financière du projet présenté.</t>
  </si>
  <si>
    <t>Toute évolution remarquable de ces données, tant sur le passé que sur le prévisionnel,  ainsi que les mesures correctives envisagées le cas échéant, devront être explicitées par le porteur de projet.</t>
  </si>
  <si>
    <t>ANNEXE 5B : Tableau Emplois- ressources</t>
  </si>
  <si>
    <t>EMPLOIS (en k€)</t>
  </si>
  <si>
    <t>CUMUL</t>
  </si>
  <si>
    <t>RESSOURCES (en k€)</t>
  </si>
  <si>
    <t>Projet d'investissement (yc Crédit Bail*)</t>
  </si>
  <si>
    <t>Augmentation capital social libéré</t>
  </si>
  <si>
    <t>dont matériel</t>
  </si>
  <si>
    <t>dont immatériel</t>
  </si>
  <si>
    <r>
      <t>Autres investissements (yc Crédit Bail</t>
    </r>
    <r>
      <rPr>
        <b/>
        <sz val="10"/>
        <rFont val="Arial"/>
        <family val="2"/>
        <charset val="1"/>
      </rPr>
      <t>*</t>
    </r>
    <r>
      <rPr>
        <sz val="8"/>
        <rFont val="Arial"/>
        <family val="2"/>
        <charset val="1"/>
      </rPr>
      <t>)</t>
    </r>
  </si>
  <si>
    <t>Hypothèses de subventions d'invt:</t>
  </si>
  <si>
    <t>Investissements financiers</t>
  </si>
  <si>
    <t>(1)……………………………………..</t>
  </si>
  <si>
    <t>dont participations</t>
  </si>
  <si>
    <t>(2)……………………………………..</t>
  </si>
  <si>
    <t>Prix de vente des immobilisations cédées</t>
  </si>
  <si>
    <t>Rembours. de comptes courants</t>
  </si>
  <si>
    <t>Augmentation DLMT</t>
  </si>
  <si>
    <t>anciennes</t>
  </si>
  <si>
    <t>C.A.F. =</t>
  </si>
  <si>
    <t>nouvelles</t>
  </si>
  <si>
    <t>+ résultat net</t>
  </si>
  <si>
    <t>+ dot. amortiss. et prov.</t>
  </si>
  <si>
    <t>Dividendes (sur résultat n)</t>
  </si>
  <si>
    <t>- reprises / amortiss. et prov.</t>
  </si>
  <si>
    <t>- plus-value cession des immo.</t>
  </si>
  <si>
    <t>TOTAL</t>
  </si>
  <si>
    <t>- quote-part des subv d'invt virée au résultat</t>
  </si>
  <si>
    <t>VARIATION        F.R.</t>
  </si>
  <si>
    <t>* Investissement en Crédit Bail</t>
  </si>
  <si>
    <t>ANNEXE 5C : Haut de bilan</t>
  </si>
  <si>
    <t>ACTIF (k€)</t>
  </si>
  <si>
    <t>PASSIF (k€)</t>
  </si>
  <si>
    <t>Immo. incorporelles</t>
  </si>
  <si>
    <t>Capital social libéré</t>
  </si>
  <si>
    <t>Réserves</t>
  </si>
  <si>
    <r>
      <t>Immo. corporelles</t>
    </r>
    <r>
      <rPr>
        <sz val="8"/>
        <rFont val="Arial"/>
        <family val="2"/>
        <charset val="1"/>
      </rPr>
      <t>(yc C Bail)</t>
    </r>
  </si>
  <si>
    <t>Report à nouveau</t>
  </si>
  <si>
    <t>dont Crédit Bail</t>
  </si>
  <si>
    <t>Résultat net conservé</t>
  </si>
  <si>
    <t>Immo. financières</t>
  </si>
  <si>
    <t>Subventions d'investissement</t>
  </si>
  <si>
    <t>dont titres de participation</t>
  </si>
  <si>
    <t>Autres fonds propres</t>
  </si>
  <si>
    <t>Fonds de roulement</t>
  </si>
  <si>
    <t>Compte Courant &gt; 1 an du groupe</t>
  </si>
  <si>
    <t>Production</t>
  </si>
  <si>
    <t>F.R (% Prod)</t>
  </si>
  <si>
    <r>
      <t>Capacité Rembours.</t>
    </r>
    <r>
      <rPr>
        <sz val="8"/>
        <rFont val="Arial"/>
        <family val="2"/>
        <charset val="1"/>
      </rPr>
      <t>(Dettes &gt; 1 an / C.A.F.)</t>
    </r>
  </si>
  <si>
    <t>B.F.R. (% Prod)</t>
  </si>
  <si>
    <t>CAP PROPRES /PERMAN. (%)</t>
  </si>
  <si>
    <t>F.R./  B.F.R. (%)</t>
  </si>
  <si>
    <t>DETTES &gt; 1AN / CAP PROPRES et ass.</t>
  </si>
  <si>
    <t>Eléments complémentaires OBLIGATOIRES</t>
  </si>
  <si>
    <t>Critères de sélection et autres indicateurs</t>
  </si>
  <si>
    <t>a) Pensez-vous répondre à l'un ou plusieurs des critères de sélection par filière ci-dessous ?</t>
  </si>
  <si>
    <t>Si oui cochez</t>
  </si>
  <si>
    <t>Explications</t>
  </si>
  <si>
    <t>Entreprise d’aval démontrant une maîtrise de la chaîne de commercialisation et un lien fort avec l'amont, dans une démarche de création de valeur ajoutée partagée,</t>
  </si>
  <si>
    <t>A expliciter</t>
  </si>
  <si>
    <t>Entreprise adossée à un groupe coopératif de deuxième niveau (doté d'un outil de conditionnement et commercialisant directement la production de ses adhérents auprès de la Grande Distribution ou à l'export) et concourant effectivement au projet d’entreprise du groupe</t>
  </si>
  <si>
    <t>Pôle (coopératif) développant une stratégie industrielle et commerciale,</t>
  </si>
  <si>
    <t>Coopérative isolée, mais qui présente des performances économiques et des garanties d'accès au marché (notamment, par une relation contractuelle effective et durable avec des entreprises d'aval : négoce, distribution)</t>
  </si>
  <si>
    <t>Restructuration d'entreprises ( coopératives) motivée par un projet de développement commercial s'appuyant sur une concentration et/ou de diversification de l'offre et offrant des garanties d'accès au marché</t>
  </si>
  <si>
    <t>Structuration interne de(s) l'entreprise(s) par le renforcement des ressources humaines et/ou le recours à un conseil spécialisé sur tout domaine pertinent</t>
  </si>
  <si>
    <t>Stratégie de croissance externe : tout autant sur un outil d'aval que d'amont</t>
  </si>
  <si>
    <t>Mutualisation de moyens pour le développement commercial tels que : GIE, agences commerciales, etc.</t>
  </si>
  <si>
    <t>Filière fruits et légumes</t>
  </si>
  <si>
    <t>Projet de structuration, fusion entre entreprises ou croissance externe visant à :
- conforter ou développer le potentiel de production (développement des surfaces vergers, modernisation des serres, diversification conséquente)
- et/ou développer les circuits de commercialisation en s'appuyant sur une concentration et/ou une diversification de l'offre</t>
  </si>
  <si>
    <t>Filière oléicole</t>
  </si>
  <si>
    <t>Filière des industries agro-alimentaires, Grandes Cultures et autres filières</t>
  </si>
  <si>
    <t>Filière laitière, viande et apiculture</t>
  </si>
  <si>
    <t>Projet développant des actions sur le maintien ou développement de la production amont : mise en œuvre d'une contractualisation, installation d'exploitant ou création d'ateliers de production, actions d'accompagnement au changement de pratiques agricoles ou augmentation des capacités de production, …</t>
  </si>
  <si>
    <t>Projet portant sur la création ou le développement d'une boutique collective de producteurs</t>
  </si>
  <si>
    <t>b) Votre projet répond t-il aux critères de sélection ci-dessous ?</t>
  </si>
  <si>
    <t>Explications et pièces justificatives à fournir à l'appui</t>
  </si>
  <si>
    <t>Intégration dans une démarche de développement durable</t>
  </si>
  <si>
    <t>c) Autres critères d’appréciation du projet pour lequel la demande de subvention est présentée :</t>
  </si>
  <si>
    <t>* le dépassement des normes minimales en matière de protection de l’environnement :</t>
  </si>
  <si>
    <t>Si oui précisez : ________________________________________________________________________________________________________________________________________________________________</t>
  </si>
  <si>
    <t>* utilisation de bio-matériaux :</t>
  </si>
  <si>
    <t>* l’amélioration de l’efficacité énergétique de l’outil ou l’utilisation d’énergie renouvelable :</t>
  </si>
  <si>
    <t>* la diminution de la consommation d’autres intrants (eau par exemple)  :</t>
  </si>
  <si>
    <t>Si oui précisez : _______________________________________________________________________________________________________________________________________________________________</t>
  </si>
  <si>
    <t>d) Votre projet d’investissement s’intègre-t-il dans une démarche qualité ?</t>
  </si>
  <si>
    <t>Si oui précisez : ______________________________________________________________________________________________________________________________________________________________</t>
  </si>
  <si>
    <t>* Le projet va t-il contribuer à un accroissement de la transformation et/ou de la commercialisation des produits sous signes officiels d’identification de la qualité et de l’origine (SIQO) tels que : label rouge, Appellation d’origine protégée (AOP), Identification géographique protégée (IGP), Spécialité traditionnelle garantie (STG), produits issus de l’agriculture biologique ou sous certification de conformité  :</t>
  </si>
  <si>
    <t>* Votre projet d’investissement s’intègre t-il dans une démarche relative au développement de filières locales ?</t>
  </si>
  <si>
    <t>* Le projet comporte-t-il un volet agritouristique :</t>
  </si>
  <si>
    <t>Annexe 7 bis</t>
  </si>
  <si>
    <t>Détermination de l'éligibilité d'un projet porté par une collectivité ou groupement de collectivités</t>
  </si>
  <si>
    <t>Collectivité ou groupement</t>
  </si>
  <si>
    <t>Fait le :</t>
  </si>
  <si>
    <t>Signature</t>
  </si>
  <si>
    <t>Date :</t>
  </si>
  <si>
    <t>Signature</t>
  </si>
  <si>
    <t>Besoin en Fonds de Roulement</t>
  </si>
  <si>
    <t>Stocks matières et fournitures</t>
  </si>
  <si>
    <t>Stocks produits finis</t>
  </si>
  <si>
    <t>Créances clients</t>
  </si>
  <si>
    <t>Autres dettes</t>
  </si>
  <si>
    <t>Crédits fournisseurs</t>
  </si>
  <si>
    <t>Autres créances</t>
  </si>
  <si>
    <r>
      <t>Remboursement</t>
    </r>
    <r>
      <rPr>
        <b/>
        <sz val="9"/>
        <color theme="4"/>
        <rFont val="Arial"/>
        <family val="2"/>
      </rPr>
      <t xml:space="preserve"> </t>
    </r>
    <r>
      <rPr>
        <b/>
        <sz val="9"/>
        <rFont val="Arial"/>
        <family val="2"/>
      </rPr>
      <t>annuel DLMT</t>
    </r>
  </si>
  <si>
    <t>* Des innovations technologiques sont-elles introduites par votre projet ayant pour effet :</t>
  </si>
  <si>
    <t>* Votre projet comporte t-il des dispositifs visant à améliorer le bien-être des animaux ?</t>
  </si>
  <si>
    <t>Conseil externe lié à un investissement</t>
  </si>
  <si>
    <t>Trésorerie</t>
  </si>
  <si>
    <t>Loyers de crédit bail</t>
  </si>
  <si>
    <t>D.L.M.T. (banque + dettes &gt; 1an)</t>
  </si>
  <si>
    <t>Trésorerie passive (concours bancaires courants)</t>
  </si>
  <si>
    <t>Actif Circulant</t>
  </si>
  <si>
    <t>Passif Circulant</t>
  </si>
  <si>
    <t>Sous-total CAPITAUX PROPRES</t>
  </si>
  <si>
    <t>sous-total CAP. PROPRES et assimilés</t>
  </si>
  <si>
    <t>Total CAPITAUX PERMANENTS</t>
  </si>
  <si>
    <t>1/Actif Immobilisé</t>
  </si>
  <si>
    <t>Trésorerie active</t>
  </si>
  <si>
    <r>
      <t>Total ACTIF IMMOBILISE</t>
    </r>
    <r>
      <rPr>
        <b/>
        <sz val="10"/>
        <color rgb="FFFF0000"/>
        <rFont val="Arial"/>
        <family val="2"/>
        <charset val="1"/>
      </rPr>
      <t xml:space="preserve"> </t>
    </r>
    <r>
      <rPr>
        <b/>
        <sz val="10"/>
        <rFont val="Arial"/>
        <family val="2"/>
      </rPr>
      <t>NET</t>
    </r>
  </si>
  <si>
    <t>Trésorerie Nette</t>
  </si>
  <si>
    <t>RATIOS</t>
  </si>
  <si>
    <t>Apport en compte courant du groupe</t>
  </si>
  <si>
    <t>Projet présentant une stratégie de continuité</t>
  </si>
  <si>
    <t>Projet structurant : projet de fusion ou de regroupement entre opérateurs, projet visant à sécuriser les approvisionnements et à maîtriser le potentiel de production</t>
  </si>
  <si>
    <t xml:space="preserve">Projet axé sur :
- la valorisation, la différenciation, la qualité des produits oléicoles régionaux
- le développement et la diversification des marchés rémunérateurs
- la montée en puissance des performances de l'entreprise
</t>
  </si>
  <si>
    <t>Projet de modernisation des outils de transformation et de conditionnement</t>
  </si>
  <si>
    <t>Projet axé sur l'accession à de nouveaux marchés, la diversification des débouchés</t>
  </si>
  <si>
    <t>Projet portant sur des filières Qualité</t>
  </si>
  <si>
    <t>Boutiques collectives  de producteurs</t>
  </si>
  <si>
    <t>Appréciation de l'amélioration des performances économiques de l'entreprise</t>
  </si>
  <si>
    <t xml:space="preserve">Développement de l’activité de l’entreprise et renforcement de sa compétitivité
</t>
  </si>
  <si>
    <t xml:space="preserve">A expliciter dans le projet stratégique de l'entreprise présenté en annexe 1 ou 1 bis
Développement commercial : maintien, développement de marchés existants, accession à de nouveaux marchés…
Performance industrielle (amélioration de la qualité, maîtrise des coûts, des délais et des processus, productivité, optimisation du système d’information, etc.)
</t>
  </si>
  <si>
    <t xml:space="preserve">Sources d'approvisionnement
</t>
  </si>
  <si>
    <t xml:space="preserve">Différenciation par l'innovation
</t>
  </si>
  <si>
    <t xml:space="preserve">Préciser les innovations introduites dans votre projet ( pièces : fournir le diagnostic)
Qu'elle soit de nature technologique, d’usage ou sociale, l’innovation porte sur un produit ou un service, un procédé, une innovation marketing ou d’organisation (évaluation par la méthode Noov’LR – cf. définition, ou autre diagnostic reconnu)
</t>
  </si>
  <si>
    <t>Projet comportant un volet AB</t>
  </si>
  <si>
    <t>impact sur l'emploi</t>
  </si>
  <si>
    <t>1/Capitaux permanents</t>
  </si>
  <si>
    <t>Projet isolé d'entreprise présentant des performances économiques, des garanties d'accès au marché, et axé sur :
- développement de nouveaux marchés, notamment export
- innovation/ différenciation produit
- développement du potentiel de production</t>
  </si>
  <si>
    <t>Frais généraux</t>
  </si>
  <si>
    <t>Sous Total poste « frais généraux »</t>
  </si>
  <si>
    <t>OUI (cocher)</t>
  </si>
  <si>
    <t>NON (cocher)</t>
  </si>
  <si>
    <t>Projet structurant visant le : 
Développement d'une nouvelle stratégie ou  dynamique commerciale et/ou restructuration de l'outil de production
Projet d'abattoir contribuant à la structuration d'un réseau régional, renforçant l'implication des usagers et repositionnant leur offre de prestations</t>
  </si>
  <si>
    <t>Projet développant une dimension territoriale et/ou collective : 
Mise en œuvre de nouveaux partenariats, regroupement commercial entre entreprises, valorisation locale de la production, développement d'une stratégie commerciale territorialisée ou basée sur des circuits-courts ou de proximité…</t>
  </si>
  <si>
    <r>
      <t xml:space="preserve">Projet de modernisation </t>
    </r>
    <r>
      <rPr>
        <sz val="9"/>
        <color rgb="FF000000"/>
        <rFont val="Tahoma"/>
        <family val="2"/>
        <charset val="1"/>
      </rPr>
      <t>permettant le maintien de l'outil de transformation peu développé sur le territoire</t>
    </r>
  </si>
  <si>
    <r>
      <rPr>
        <sz val="9"/>
        <color rgb="FF0000FF"/>
        <rFont val="Tahoma"/>
        <family val="2"/>
      </rPr>
      <t>Situation économique et financière : santé financière, rentabilité économique (évolution n-3/n-1)
- Amélioration du niveau global des résultats de l'entreprise* :
(prévisionnel n/n+2)</t>
    </r>
    <r>
      <rPr>
        <sz val="9"/>
        <rFont val="Tahoma"/>
        <family val="2"/>
        <charset val="1"/>
      </rPr>
      <t xml:space="preserve">
* dont impact sur le revenu du coopérateur/ producteur
A expliciter sur la base des annexes 4, 5a, 5b et 5c (pièces : bilans et comptes de résultats détaillés par poste)</t>
    </r>
  </si>
  <si>
    <r>
      <t>A expliciter dans le projet stratégique de l'entreprise présenté en annexe 1 ou 1 bis ( pièces : listing des fournisseurs, contrats de partenariats, amélioration de la valorisation des matières premières achetées, démarche de développement d'une filière locale…)
Amélioration de l'origine régionale</t>
    </r>
    <r>
      <rPr>
        <sz val="9"/>
        <color rgb="FF0000FF"/>
        <rFont val="Tahoma"/>
        <family val="2"/>
      </rPr>
      <t xml:space="preserve"> ou</t>
    </r>
    <r>
      <rPr>
        <sz val="9"/>
        <rFont val="Tahoma"/>
        <family val="2"/>
        <charset val="1"/>
      </rPr>
      <t xml:space="preserve">
Maîtrise (projet démontrant ou visant une amélioration de la maîtrise du sourcing) 
</t>
    </r>
  </si>
  <si>
    <r>
      <t xml:space="preserve">
</t>
    </r>
    <r>
      <rPr>
        <sz val="9"/>
        <color rgb="FF0000FF"/>
        <rFont val="Tahoma"/>
        <family val="2"/>
      </rPr>
      <t>Entreprise entrant dans une démarche de valorisation de
produits bio ou certifiée bio pour au moins un produit de sa
gamme, ou</t>
    </r>
    <r>
      <rPr>
        <sz val="9"/>
        <rFont val="Tahoma"/>
        <family val="2"/>
        <charset val="1"/>
      </rPr>
      <t xml:space="preserve">
</t>
    </r>
    <r>
      <rPr>
        <sz val="9"/>
        <color rgb="FF0000FF"/>
        <rFont val="Tahoma"/>
        <family val="2"/>
      </rPr>
      <t>Entreprise certifiée bio pour tous ses produits</t>
    </r>
  </si>
  <si>
    <r>
      <t>Développement, des emplois au sein de l'entreprise ou en amont de la filière (nombre d'exploitations) :</t>
    </r>
    <r>
      <rPr>
        <sz val="9"/>
        <color rgb="FF0000FF"/>
        <rFont val="Tahoma"/>
        <family val="2"/>
      </rPr>
      <t xml:space="preserve"> création d'au moins un ETP</t>
    </r>
    <r>
      <rPr>
        <sz val="9"/>
        <rFont val="Tahoma"/>
        <family val="2"/>
        <charset val="1"/>
      </rPr>
      <t xml:space="preserve">
amélioration des conditions de travail par un gain de temps de travail, de compétences des salariés, d'ergonomie, l'apport de solutions techniques, une évolution de l'organisation du travail ou la prévention des risques professionnels</t>
    </r>
  </si>
  <si>
    <t xml:space="preserve">Annexe 2 bis- fiche récapitulative des dépenses liées au déplacement de matériels consécutif à une fusion ou à une rationalisation d'outil </t>
  </si>
  <si>
    <t>REFERENCE NOMENCLATURE DOUANIERE</t>
  </si>
  <si>
    <t>Unité (tonnes, litres)</t>
  </si>
  <si>
    <t>Volume AVANT REALISATION DU PROJET</t>
  </si>
  <si>
    <t>Volume estimé APRES REALISATION DU PROJET</t>
  </si>
  <si>
    <t>Total</t>
  </si>
  <si>
    <t>Matières premières utilisées
(en quantité / AN)</t>
  </si>
  <si>
    <t>Produits fabriqués
(en quantité / AN)</t>
  </si>
  <si>
    <t>Projet axé sur le développement de produits, l'amélioration de la différenciation produit, l'amélioration de la qualité des produits</t>
  </si>
  <si>
    <t>Projet axé sur l'alimentation de proximité et de qualité (développer l'utilisation des ressources productives du territoire, viser des marchés de proximité, proposer des produits sous signe de qualité…)</t>
  </si>
  <si>
    <t>Préciser la ou les démarches introduites dans votre projet : ISO 14 001, démarche 3D, Iso 22 000, , autre... ( pièces : fournir le certificat )
Intégration dans une démarche de développement durable (adhésion à une démarche fondée sur un cahier des charges)</t>
  </si>
  <si>
    <t>Projet de modernisation permettant l'augmentation de la performance technique ou environnementale de l'entreprise</t>
  </si>
  <si>
    <t>Attention : le matériel d'occasion est inéligible</t>
  </si>
  <si>
    <r>
      <t>Projet de modernisation de la station de stockage-conditionnement ou de l'atelier de transformation avec réelle amélioration de la performance industrielle</t>
    </r>
    <r>
      <rPr>
        <sz val="9"/>
        <color rgb="FFC00000"/>
        <rFont val="Tahoma"/>
        <family val="2"/>
      </rPr>
      <t xml:space="preserve"> </t>
    </r>
  </si>
  <si>
    <t>A expliciter au regard de l'appréciation du critère "performance industrielle" dans la partie "analyse du projet stratégique"</t>
  </si>
  <si>
    <t>Projet de modernisation de l'outil de production avec
amélioration de la performance industrielle</t>
  </si>
  <si>
    <t>Annexe 2 ter</t>
  </si>
  <si>
    <t>Demande de financement sous forme d'avance remboursable</t>
  </si>
  <si>
    <t>Période 
Du …../……./………. au.…../……./……….</t>
  </si>
  <si>
    <t>Assiette proposée</t>
  </si>
  <si>
    <t>Aide sollicitée
en €</t>
  </si>
  <si>
    <t>Exemple de justificatifs à fournir au dépôt du dossier</t>
  </si>
  <si>
    <t>Augmentation du Besoin en Fonds de Roulement (BFR) comptable 
(Stocks + créances - dettes) sur 24 mois maxi</t>
  </si>
  <si>
    <t>BFR en €
Période initiale
(a)</t>
  </si>
  <si>
    <t>BFR en €
période finale
(b)</t>
  </si>
  <si>
    <t>Augmentation de BFR
(b – a)</t>
  </si>
  <si>
    <t>Calcul de la prévision d'augmentation du BFR certifié par votre comptable</t>
  </si>
  <si>
    <t>Investissements dans les entreprises de transformation
Et de commercialisation de produits agricoles</t>
  </si>
  <si>
    <t>Augmentation de la masse salariale 
sur 24 mois maxi</t>
  </si>
  <si>
    <t>Masse salariale
Période initiale
(a)</t>
  </si>
  <si>
    <t>Masse salariale
Période finale
(b)</t>
  </si>
  <si>
    <t>Augmentation de masse salariale
(b – a)</t>
  </si>
  <si>
    <t>Calcul de la prévision d'augmentation de la masse salariale certifié par votre comptable</t>
  </si>
  <si>
    <t>Opération de croissance externe</t>
  </si>
  <si>
    <t>Coût de l'opération de croissance externe</t>
  </si>
  <si>
    <t>Plan de financement prévisionnel de l’opération précisant le coût de l’opération, l’origine et le montant des ressources mobilisées</t>
  </si>
  <si>
    <t>Investissements matériels des entreprises de 2ème transformation</t>
  </si>
  <si>
    <t>Coût prévisionnel HT des investissements matériels</t>
  </si>
  <si>
    <t>Devis</t>
  </si>
  <si>
    <t>1 - Dépenses de recrutement</t>
  </si>
  <si>
    <t>3 - PRESTATIONS EXTERNES</t>
  </si>
  <si>
    <t>Mt devis non retenu</t>
  </si>
  <si>
    <r>
      <t xml:space="preserve">Annexe 6
</t>
    </r>
    <r>
      <rPr>
        <b/>
        <sz val="11"/>
        <rFont val="Verdana"/>
        <family val="2"/>
        <charset val="1"/>
      </rPr>
      <t>Investissements dans les entreprises de transformation et de commercialisation de produits agricoles</t>
    </r>
  </si>
  <si>
    <t>Bureaux (inéligible)</t>
  </si>
  <si>
    <t>Veuillez compléter l'annexe "modèle de déclaration - renseignements relatifs à la qualité de PME"</t>
  </si>
  <si>
    <r>
      <t>*</t>
    </r>
    <r>
      <rPr>
        <i/>
        <sz val="9"/>
        <color rgb="FF0000FF"/>
        <rFont val="Verdana"/>
        <family val="2"/>
      </rPr>
      <t>Veuillez numéroter chaque devis (de 1 à …) et reporter ce numéro de pièce sur le devis correspondant</t>
    </r>
  </si>
  <si>
    <t>Devis joint :
Pièce n° *</t>
  </si>
  <si>
    <r>
      <t xml:space="preserve">Dépenses prévisionnelles </t>
    </r>
    <r>
      <rPr>
        <b/>
        <sz val="9"/>
        <rFont val="Verdana"/>
        <family val="2"/>
      </rPr>
      <t>en € HT</t>
    </r>
  </si>
  <si>
    <r>
      <t>Devis :
Pièce n°</t>
    </r>
    <r>
      <rPr>
        <b/>
        <sz val="9"/>
        <color rgb="FF0000FF"/>
        <rFont val="Verdana"/>
        <family val="2"/>
      </rPr>
      <t>*</t>
    </r>
  </si>
  <si>
    <r>
      <t>Déplacement, transport de matériel</t>
    </r>
    <r>
      <rPr>
        <sz val="9"/>
        <rFont val="Verdana"/>
        <family val="2"/>
      </rPr>
      <t xml:space="preserve"> (joindre le détail des devis présentés)</t>
    </r>
  </si>
  <si>
    <t>-     Si plusieurs sites sont concernés par le programme, remplir un tableau par site.</t>
  </si>
  <si>
    <t>-     En cas d'achat de plusieurs exemplaires d'un même équipement, en préciser le nombre.</t>
  </si>
  <si>
    <t>-     Les reprises de matériel par le fournisseur doivent être déduites</t>
  </si>
  <si>
    <t>TOTAL RECRUTEMENTS</t>
  </si>
  <si>
    <t>Annexe 8
Référence à la nomenclature douanière des matières utilisées et des produits fabriqués</t>
  </si>
  <si>
    <r>
      <t>Nombre d'habitants</t>
    </r>
    <r>
      <rPr>
        <vertAlign val="superscript"/>
        <sz val="9"/>
        <rFont val="Verdana"/>
        <family val="2"/>
      </rPr>
      <t>(1)</t>
    </r>
  </si>
  <si>
    <r>
      <t>Budget</t>
    </r>
    <r>
      <rPr>
        <vertAlign val="superscript"/>
        <sz val="9"/>
        <rFont val="Verdana"/>
        <family val="2"/>
      </rPr>
      <t>(2)</t>
    </r>
  </si>
  <si>
    <r>
      <t>Pourcentage de parts ou de droits de vote détenus dans l'entreprise</t>
    </r>
    <r>
      <rPr>
        <vertAlign val="superscript"/>
        <sz val="9"/>
        <rFont val="Verdana"/>
        <family val="2"/>
      </rPr>
      <t>(3)</t>
    </r>
  </si>
  <si>
    <r>
      <t>(1)</t>
    </r>
    <r>
      <rPr>
        <sz val="9"/>
        <rFont val="Verdana"/>
        <family val="2"/>
      </rPr>
      <t>fournir une attestation signée et datée par le représentant légal de la collectivité</t>
    </r>
  </si>
  <si>
    <r>
      <t>(2)</t>
    </r>
    <r>
      <rPr>
        <sz val="9"/>
        <rFont val="Verdana"/>
        <family val="2"/>
      </rPr>
      <t>fournir la délibération validant le budget de la collectivité</t>
    </r>
  </si>
  <si>
    <r>
      <t>(3)</t>
    </r>
    <r>
      <rPr>
        <sz val="9"/>
        <rFont val="Verdana"/>
        <family val="2"/>
      </rPr>
      <t>fournir les statuts à jour signés de l'entreprise bénéficiaire finale</t>
    </r>
  </si>
  <si>
    <r>
      <t xml:space="preserve">
ANNEXE 9
                                                                                    ATTESTATION
Je soussigné(e) ________________________________________________
représentant(e) légal(e) de la structure,(dénomination juridique) 
_________________________________________________________________________
       Atteste ne pas solliciter ou avoir sollicité d'autres dispositifs d'aides que ceux indiqués sur ma demande </t>
    </r>
    <r>
      <rPr>
        <sz val="9"/>
        <rFont val="Verdana"/>
        <family val="2"/>
      </rPr>
      <t>pour le même projet et les mêmes investissements, notamment les dispositifs suivants :
- aide communautaire dans le cadre d'un Programme Opérationnel relevant de l'Organisation commune des marchés, régie par le règlement du Parlement européen et du Conseil (UE) 1308/2013 OCM Unique et le règlement d’application de la Commission (UE) 543/2011 OCM Fruits et Légumes,
- aide nationale au titre du dispositif de FranceAgriMer en faveur d’investissements réalisés pour la transformation des plantes à parfum, aromatiques et médicinales - PME,
- aide nationale au titre du dispositif de FranceAgriMer en faveur d’investissements pour la production et la première transformation des plantes à parfum, aromatiques et médicinales – exploitations agricoles,
- aide nationale au titre du dispositif de FranceAgriMer en faveur d'investissements pour l'amélioration de la conservation des huiles d'olive,
- aide nationale au titre du dispositif de FranceAgriMer, en faveur des investissements destinées aux entreprises d'abattage-découpe de volailles de chair,
- plan d'aides destinées aux entreprises d’abattage d’animaux de boucherie (FranceAgriMer),
- aide communautaire relevant de l’OCM viti-vinicole : programme pluriannuel 2014-2018 de soutien aux investissements matériels ou immatériels consentis par les entreprises de transformation, de vinification et de commercialisation et programme d'aide à la promotion dans les pays tiers, encadrés par le règlement communautaire (UE) n°1308/2013 du 17 décembre 2013 modifié.
- aide de FranceAgriMer en faveur d’investissements, d’études de faisabilité et de services de conseils pour la transformation et la commercialisation</t>
    </r>
  </si>
  <si>
    <t xml:space="preserve">Choisissez dans la liste déroulante </t>
  </si>
  <si>
    <t>Dispositif</t>
  </si>
  <si>
    <t>Contrat AgroViti PME</t>
  </si>
  <si>
    <t>Bonus 10%</t>
  </si>
  <si>
    <t>OUI</t>
  </si>
  <si>
    <t>Instruction Demande</t>
  </si>
  <si>
    <t xml:space="preserve">Paiements </t>
  </si>
  <si>
    <t>Dépenses écartées</t>
  </si>
  <si>
    <t xml:space="preserve">Dépenses retenues </t>
  </si>
  <si>
    <t>Montant du devis comparatif</t>
  </si>
  <si>
    <t>Vérification de l'écart max de 15%</t>
  </si>
  <si>
    <t>Commentaires</t>
  </si>
  <si>
    <t>Subvention Région</t>
  </si>
  <si>
    <t>Subvention FEADER / Région</t>
  </si>
  <si>
    <t>Subvention EPCI</t>
  </si>
  <si>
    <t>Subvention Département</t>
  </si>
  <si>
    <t>Subvention FEADER / Département</t>
  </si>
  <si>
    <t>Cadre réglementaire</t>
  </si>
  <si>
    <t>POSTE</t>
  </si>
  <si>
    <t>PRESTATAIRE</t>
  </si>
  <si>
    <t>DATE</t>
  </si>
  <si>
    <t>N°FACTURE</t>
  </si>
  <si>
    <t>TOTAL FACTURE</t>
  </si>
  <si>
    <t>MONTANT DEMANDE</t>
  </si>
  <si>
    <t>MONTNT ELIGIBLE AC1</t>
  </si>
  <si>
    <t>MONTANT ELIGIBLE SOLDE</t>
  </si>
  <si>
    <t>Instruction demande</t>
  </si>
  <si>
    <t>Taux d'aide</t>
  </si>
  <si>
    <t>Règlement (UE) n°1407/2013 du 18 décembre 2013 concernant l'application des articles 107 et 108 du traité sur le fonctionnement de l’Union européenne aux aides de minimis</t>
  </si>
  <si>
    <t>Régime exempté n° SA 40453 relatif aux aides en faveur des PME pour la période 2014-2020</t>
  </si>
  <si>
    <t>Instruction de la demande</t>
  </si>
  <si>
    <t>Période
Du …../……./………. au.…../……./……….</t>
  </si>
  <si>
    <t>Assiette retenue</t>
  </si>
  <si>
    <t>Avance remboursable proposée
en €</t>
  </si>
  <si>
    <r>
      <t>BFR en €
période finale</t>
    </r>
    <r>
      <rPr>
        <sz val="10"/>
        <rFont val="Tahoma"/>
        <family val="2"/>
      </rPr>
      <t xml:space="preserve">
(b)</t>
    </r>
  </si>
  <si>
    <r>
      <t>Masse salariale
Période finale</t>
    </r>
    <r>
      <rPr>
        <sz val="10"/>
        <rFont val="Tahoma"/>
        <family val="2"/>
      </rPr>
      <t xml:space="preserve">
(b)</t>
    </r>
  </si>
  <si>
    <t>Calcul de l'équivalent Subvention Brute</t>
  </si>
  <si>
    <t>taux / inv: %</t>
  </si>
  <si>
    <t>taux référence</t>
  </si>
  <si>
    <t xml:space="preserve">Valeur ESB au </t>
  </si>
  <si>
    <t>Compteur de minimis 
y compris l'avance remboursable</t>
  </si>
  <si>
    <t>Récapitulatif de l'Avance remboursable</t>
  </si>
  <si>
    <t>Assiette éligible</t>
  </si>
  <si>
    <t>Assiette arrondie</t>
  </si>
  <si>
    <t>Avance remboursable Région (50 %)</t>
  </si>
  <si>
    <t>Paiement 70 % de l'avance au vote</t>
  </si>
  <si>
    <t>à rembourser à partir de 12 mois, date à date, après la fin de réalisation de l'opération, soit</t>
  </si>
  <si>
    <t>Nombre d'années de remboursement</t>
  </si>
  <si>
    <t>Montant de l'échéance mensuelle</t>
  </si>
  <si>
    <t>Tableau Convention 422</t>
  </si>
  <si>
    <t>Récapitulatif des aides de la Région</t>
  </si>
  <si>
    <r>
      <t xml:space="preserve">Plan de financement fiche d'instruction et convention 422 
</t>
    </r>
    <r>
      <rPr>
        <b/>
        <i/>
        <sz val="10"/>
        <rFont val="Verdana"/>
        <family val="2"/>
      </rPr>
      <t>avant Top up</t>
    </r>
  </si>
  <si>
    <r>
      <t xml:space="preserve">Plan de financement Fiche du Rapport 
</t>
    </r>
    <r>
      <rPr>
        <b/>
        <i/>
        <sz val="10"/>
        <rFont val="Verdana"/>
        <family val="2"/>
      </rPr>
      <t>Avec volet immobilier</t>
    </r>
  </si>
  <si>
    <t>PROJET</t>
  </si>
  <si>
    <t>FINANCEURS</t>
  </si>
  <si>
    <t>DEPENSES INELIGIBLES / NON RETENUES*</t>
  </si>
  <si>
    <t xml:space="preserve">Volet </t>
  </si>
  <si>
    <t>Subvention</t>
  </si>
  <si>
    <t>Taux</t>
  </si>
  <si>
    <t>Compteur de minimis</t>
  </si>
  <si>
    <t>Nom du financeur national</t>
  </si>
  <si>
    <t>Montant maximal de l’aide nationale en €</t>
  </si>
  <si>
    <t>Montant maximal du FEADER correspondant</t>
  </si>
  <si>
    <t>Financeur</t>
  </si>
  <si>
    <t>Projet global</t>
  </si>
  <si>
    <t>Poste de dépenses</t>
  </si>
  <si>
    <t xml:space="preserve">Dépense prévisionnelle en €
□ H.T. □ T.T.C
</t>
  </si>
  <si>
    <t>Dépenses éligibles financeur 1 - en €
□ H.T. □ T.T.C</t>
  </si>
  <si>
    <t>Dépenses éligibles financeur 2 - en €
□ H.T. □ T.T.C</t>
  </si>
  <si>
    <t>Dépenses éligibles FEADER - en €
□ H.T. □ T.T.C</t>
  </si>
  <si>
    <t xml:space="preserve">Nature de la dépense inéligible ou non retenue et motif </t>
  </si>
  <si>
    <t xml:space="preserve"> Montant</t>
  </si>
  <si>
    <t>Recrutements</t>
  </si>
  <si>
    <t>Région Occitanie</t>
  </si>
  <si>
    <t xml:space="preserve">Région Occitanie </t>
  </si>
  <si>
    <t> Bâtiments et aménagements intérieurs</t>
  </si>
  <si>
    <t>Avance remboursable</t>
  </si>
  <si>
    <t>Département</t>
  </si>
  <si>
    <t>Equipements de transformation</t>
  </si>
  <si>
    <t>Investissements matériels</t>
  </si>
  <si>
    <t>Autre financeur</t>
  </si>
  <si>
    <t>EPCI</t>
  </si>
  <si>
    <t>Equipements de conditionnement</t>
  </si>
  <si>
    <t>Autofinancement du MOP ou part d’autofinancement de l’OQDP co financé par le FEADER</t>
  </si>
  <si>
    <t>FEADER</t>
  </si>
  <si>
    <t xml:space="preserve">Département </t>
  </si>
  <si>
    <t>Equipements de commercialisation</t>
  </si>
  <si>
    <t>TOTAL de l'aide publique</t>
  </si>
  <si>
    <t>Total subventions</t>
  </si>
  <si>
    <t>Equipements de stockage</t>
  </si>
  <si>
    <t>Autofinancement</t>
  </si>
  <si>
    <t>Autofinancement / Emprunt</t>
  </si>
  <si>
    <t>Aides perçues antérieurement au titre du De minimis</t>
  </si>
  <si>
    <t>Autre</t>
  </si>
  <si>
    <t>Coût total retenu projet</t>
  </si>
  <si>
    <t>TOTAL du financement privé</t>
  </si>
  <si>
    <r>
      <t xml:space="preserve">Montant total des dépenses éligibles </t>
    </r>
    <r>
      <rPr>
        <sz val="10"/>
        <rFont val="Verdana"/>
        <family val="2"/>
      </rPr>
      <t>[remplir y compris en cas de plafonnement]</t>
    </r>
  </si>
  <si>
    <t>Recettes prévisionnelles</t>
  </si>
  <si>
    <r>
      <t>Montant total des dépenses éligibles et plafonnées</t>
    </r>
    <r>
      <rPr>
        <b/>
        <sz val="10"/>
        <rFont val="Verdana"/>
        <family val="2"/>
      </rPr>
      <t xml:space="preserve">* </t>
    </r>
    <r>
      <rPr>
        <sz val="10"/>
        <rFont val="Verdana"/>
        <family val="2"/>
      </rPr>
      <t>[*si la dépense éligible globale est plafonnée dans ce dispositif ou si la Région a voté une dépense plafonnée dans sa délib]</t>
    </r>
  </si>
  <si>
    <t>(a)</t>
  </si>
  <si>
    <t>Coût total éligible du projet</t>
  </si>
  <si>
    <t>TOTAL ACQUISITIONS IMMATERIELLES</t>
  </si>
  <si>
    <t>2 - ACQUISITIONS IMMATERIELLES</t>
  </si>
  <si>
    <t>Autres dépenses aidées (ex EPCI)</t>
  </si>
  <si>
    <t>Montant total éligible du projet (non plafonné)</t>
  </si>
  <si>
    <t>Aide</t>
  </si>
  <si>
    <t>Montant plafonné</t>
  </si>
  <si>
    <t>nb : plan de financement subventions donc hors avance remboursable</t>
  </si>
  <si>
    <t>taux possibles</t>
  </si>
  <si>
    <t>taux applicable au dossier</t>
  </si>
  <si>
    <t>NON</t>
  </si>
  <si>
    <t>422 PME</t>
  </si>
  <si>
    <t>Contrat AgroViti GE</t>
  </si>
  <si>
    <t>422 GE</t>
  </si>
  <si>
    <t>PDR</t>
  </si>
  <si>
    <t>LR</t>
  </si>
  <si>
    <t>MP</t>
  </si>
  <si>
    <t>Début de période de l'avance remboursable</t>
  </si>
  <si>
    <t>Fin de période de l'avance remboursable</t>
  </si>
  <si>
    <t>Fin de réalisation (CP +2 ans)</t>
  </si>
  <si>
    <t>Date octroi de l'aide (date CP)</t>
  </si>
  <si>
    <t>acquisitions immatériels</t>
  </si>
  <si>
    <t>Prestations immatérielles</t>
  </si>
  <si>
    <r>
      <t xml:space="preserve">Plan de financement Fiche du Rapport 
</t>
    </r>
    <r>
      <rPr>
        <b/>
        <sz val="7"/>
        <rFont val="Verdana"/>
        <family val="2"/>
      </rPr>
      <t>(</t>
    </r>
    <r>
      <rPr>
        <b/>
        <i/>
        <sz val="7"/>
        <rFont val="Verdana"/>
        <family val="2"/>
      </rPr>
      <t>nb : plan de financement subventions donc hors avance remboursable)</t>
    </r>
  </si>
  <si>
    <t>dont volet immobilier du projet</t>
  </si>
  <si>
    <t>CaroT : Leur demander à partir de N-3 ?</t>
  </si>
  <si>
    <r>
      <t xml:space="preserve">Annexe 2 – Dépenses prévisionnelles : investissements matériels et immatériels liés : </t>
    </r>
    <r>
      <rPr>
        <sz val="10"/>
        <color rgb="FF0000FF"/>
        <rFont val="Verdana"/>
        <family val="2"/>
      </rPr>
      <t>veuillez fournir une version informatique modifiable aux adresses mails précisées dans la notice</t>
    </r>
  </si>
  <si>
    <t>Locaux sociaux  (inéligible)</t>
  </si>
  <si>
    <t>Compléter l'annexe 1, 1 bis ou 1 ter selon la filière concernée</t>
  </si>
  <si>
    <r>
      <t>Remarque importante relative aux annexes 1, 1bis, 5A, 5B et 5C</t>
    </r>
    <r>
      <rPr>
        <b/>
        <sz val="13"/>
        <color rgb="FF0000FF"/>
        <rFont val="Arial Narrow"/>
        <family val="2"/>
        <charset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</si>
</sst>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0\ &quot;€&quot;;[Red]\-#,##0\ &quot;€&quot;"/>
    <numFmt numFmtId="44" formatCode="_-* #,##0.00\ &quot;€&quot;_-;\-* #,##0.00\ &quot;€&quot;_-;_-* &quot;-&quot;??\ &quot;€&quot;_-;_-@_-"/>
    <numFmt numFmtId="43" formatCode="_-* #,##0.00\ _€_-;\-* #,##0.00\ _€_-;_-* &quot;-&quot;??\ _€_-;_-@_-"/>
    <numFmt numFmtId="164" formatCode="#,##0.00&quot; € &quot;;\-#,##0.00&quot; € &quot;;&quot; -&quot;#&quot; € &quot;;@\ "/>
    <numFmt numFmtId="165" formatCode="0.0"/>
    <numFmt numFmtId="166" formatCode="dd/mm/yy;@"/>
    <numFmt numFmtId="167" formatCode="#,##0.00&quot;   &quot;"/>
    <numFmt numFmtId="168" formatCode="#,##0&quot;    &quot;;\-#,##0&quot;    &quot;;&quot; -&quot;#&quot;    &quot;;@\ "/>
    <numFmt numFmtId="169" formatCode="\ * #,##0.00&quot; € &quot;;\-* #,##0.00&quot; € &quot;;\ * \-#&quot; € &quot;;@\ "/>
    <numFmt numFmtId="170" formatCode="#,##0.00\ &quot;€&quot;"/>
    <numFmt numFmtId="171" formatCode="\ * #,##0.00&quot;    &quot;;\-* #,##0.00&quot;    &quot;;\ * \-#&quot;    &quot;;@\ "/>
    <numFmt numFmtId="172" formatCode="#,##0.0000&quot; € &quot;;\-#,##0.0000&quot; € &quot;;&quot; -&quot;#.00&quot; € &quot;;@\ "/>
    <numFmt numFmtId="173" formatCode="_(&quot;$&quot;* #,##0.00_);_(&quot;$&quot;* \(#,##0.00\);_(&quot;$&quot;* &quot;-&quot;??_);_(@_)"/>
    <numFmt numFmtId="174" formatCode="#,##0\ &quot;€&quot;"/>
    <numFmt numFmtId="175" formatCode="0.0%"/>
    <numFmt numFmtId="176" formatCode="_-* #,##0\ &quot;€&quot;_-;\-* #,##0\ &quot;€&quot;_-;_-* &quot;-&quot;??\ &quot;€&quot;_-;_-@_-"/>
    <numFmt numFmtId="177" formatCode="#,##0.000&quot; € &quot;;\-#,##0.000&quot; € &quot;;&quot; -&quot;#.00&quot; € &quot;;@\ "/>
    <numFmt numFmtId="178" formatCode="#,##0.00&quot; € &quot;;\-#,##0.00&quot; € &quot;;&quot; -&quot;#.00&quot; € &quot;;@\ "/>
  </numFmts>
  <fonts count="103" x14ac:knownFonts="1">
    <font>
      <sz val="10"/>
      <name val="Arial"/>
      <family val="2"/>
      <charset val="1"/>
    </font>
    <font>
      <b/>
      <sz val="9"/>
      <name val="Tahoma"/>
      <family val="2"/>
      <charset val="1"/>
    </font>
    <font>
      <b/>
      <sz val="11"/>
      <name val="Arial"/>
      <family val="2"/>
      <charset val="1"/>
    </font>
    <font>
      <sz val="11"/>
      <name val="Arial"/>
      <family val="2"/>
      <charset val="1"/>
    </font>
    <font>
      <sz val="9"/>
      <name val="Arial"/>
      <family val="2"/>
      <charset val="1"/>
    </font>
    <font>
      <sz val="8"/>
      <name val="Arial"/>
      <family val="2"/>
      <charset val="1"/>
    </font>
    <font>
      <sz val="9"/>
      <name val="Tahoma"/>
      <family val="2"/>
      <charset val="1"/>
    </font>
    <font>
      <sz val="8"/>
      <name val="Tahoma"/>
      <family val="2"/>
      <charset val="1"/>
    </font>
    <font>
      <b/>
      <sz val="10"/>
      <name val="Arial"/>
      <family val="2"/>
      <charset val="1"/>
    </font>
    <font>
      <sz val="8"/>
      <color rgb="FFFF0000"/>
      <name val="Arial"/>
      <family val="2"/>
      <charset val="1"/>
    </font>
    <font>
      <b/>
      <sz val="10"/>
      <name val="Tahoma"/>
      <family val="2"/>
      <charset val="1"/>
    </font>
    <font>
      <i/>
      <sz val="10"/>
      <name val="Arial"/>
      <family val="2"/>
      <charset val="1"/>
    </font>
    <font>
      <sz val="9"/>
      <color rgb="FF000000"/>
      <name val="Tahoma"/>
      <family val="2"/>
      <charset val="1"/>
    </font>
    <font>
      <b/>
      <sz val="12"/>
      <name val="Arial"/>
      <family val="2"/>
      <charset val="1"/>
    </font>
    <font>
      <b/>
      <sz val="9"/>
      <name val="Verdana"/>
      <family val="2"/>
      <charset val="1"/>
    </font>
    <font>
      <i/>
      <sz val="9"/>
      <name val="Verdana"/>
      <family val="2"/>
      <charset val="1"/>
    </font>
    <font>
      <b/>
      <sz val="9"/>
      <color rgb="FF0000FF"/>
      <name val="Tahoma"/>
      <family val="2"/>
      <charset val="1"/>
    </font>
    <font>
      <sz val="10"/>
      <color rgb="FF0000FF"/>
      <name val="Arial"/>
      <family val="2"/>
      <charset val="1"/>
    </font>
    <font>
      <sz val="12"/>
      <color rgb="FF000000"/>
      <name val="Tahoma"/>
      <family val="2"/>
      <charset val="1"/>
    </font>
    <font>
      <sz val="12"/>
      <color rgb="FF000000"/>
      <name val="Times New Roman"/>
      <family val="1"/>
      <charset val="1"/>
    </font>
    <font>
      <b/>
      <sz val="9"/>
      <color rgb="FF000000"/>
      <name val="Tahoma"/>
      <family val="2"/>
      <charset val="1"/>
    </font>
    <font>
      <u/>
      <sz val="9"/>
      <name val="Tahoma"/>
      <family val="2"/>
      <charset val="1"/>
    </font>
    <font>
      <b/>
      <sz val="10"/>
      <color rgb="FFFF0000"/>
      <name val="Arial"/>
      <family val="2"/>
      <charset val="1"/>
    </font>
    <font>
      <b/>
      <i/>
      <sz val="10"/>
      <color rgb="FF0000FF"/>
      <name val="Arial"/>
      <family val="2"/>
      <charset val="1"/>
    </font>
    <font>
      <b/>
      <sz val="9"/>
      <name val="Arial"/>
      <family val="2"/>
      <charset val="1"/>
    </font>
    <font>
      <b/>
      <sz val="8"/>
      <name val="Arial"/>
      <family val="2"/>
      <charset val="1"/>
    </font>
    <font>
      <sz val="8"/>
      <name val="Arial Narrow"/>
      <family val="2"/>
      <charset val="1"/>
    </font>
    <font>
      <i/>
      <sz val="9"/>
      <name val="Arial"/>
      <family val="2"/>
      <charset val="1"/>
    </font>
    <font>
      <i/>
      <sz val="10"/>
      <color rgb="FFFF0000"/>
      <name val="Arial"/>
      <family val="2"/>
      <charset val="1"/>
    </font>
    <font>
      <b/>
      <i/>
      <sz val="10"/>
      <name val="Arial"/>
      <family val="2"/>
      <charset val="1"/>
    </font>
    <font>
      <sz val="12"/>
      <color rgb="FF0000FF"/>
      <name val="Arial"/>
      <family val="2"/>
      <charset val="1"/>
    </font>
    <font>
      <b/>
      <sz val="13"/>
      <color rgb="FF0000FF"/>
      <name val="Arial Narrow"/>
      <family val="2"/>
      <charset val="1"/>
    </font>
    <font>
      <sz val="13"/>
      <color rgb="FF0000FF"/>
      <name val="Arial"/>
      <family val="2"/>
      <charset val="1"/>
    </font>
    <font>
      <b/>
      <sz val="11"/>
      <name val="Verdana"/>
      <family val="2"/>
      <charset val="1"/>
    </font>
    <font>
      <b/>
      <sz val="10"/>
      <color rgb="FF000000"/>
      <name val="Arial"/>
      <family val="2"/>
      <charset val="1"/>
    </font>
    <font>
      <b/>
      <sz val="9"/>
      <color rgb="FF000000"/>
      <name val="Verdana"/>
      <family val="2"/>
      <charset val="1"/>
    </font>
    <font>
      <b/>
      <sz val="10"/>
      <color rgb="FFFF3333"/>
      <name val="Arial"/>
      <family val="2"/>
      <charset val="1"/>
    </font>
    <font>
      <sz val="10"/>
      <color rgb="FF000000"/>
      <name val="Arial"/>
      <family val="2"/>
      <charset val="1"/>
    </font>
    <font>
      <u/>
      <sz val="9"/>
      <color rgb="FF000000"/>
      <name val="Tahoma"/>
      <family val="2"/>
      <charset val="1"/>
    </font>
    <font>
      <b/>
      <sz val="8"/>
      <name val="Verdana"/>
      <family val="2"/>
      <charset val="1"/>
    </font>
    <font>
      <b/>
      <u/>
      <sz val="10"/>
      <name val="Arial"/>
      <family val="2"/>
      <charset val="1"/>
    </font>
    <font>
      <sz val="10"/>
      <name val="Arial"/>
      <family val="2"/>
      <charset val="1"/>
    </font>
    <font>
      <b/>
      <sz val="9"/>
      <color theme="4"/>
      <name val="Arial"/>
      <family val="2"/>
    </font>
    <font>
      <b/>
      <sz val="9"/>
      <name val="Arial"/>
      <family val="2"/>
    </font>
    <font>
      <sz val="9"/>
      <name val="Arial"/>
      <family val="2"/>
    </font>
    <font>
      <b/>
      <sz val="8"/>
      <name val="Arial"/>
      <family val="2"/>
    </font>
    <font>
      <b/>
      <sz val="10"/>
      <name val="Arial"/>
      <family val="2"/>
    </font>
    <font>
      <sz val="9"/>
      <color theme="4"/>
      <name val="Arial"/>
      <family val="2"/>
    </font>
    <font>
      <sz val="9"/>
      <name val="Tahoma"/>
      <family val="2"/>
    </font>
    <font>
      <sz val="8"/>
      <color rgb="FF000000"/>
      <name val="Tahoma"/>
      <family val="2"/>
    </font>
    <font>
      <b/>
      <sz val="10"/>
      <name val="Tahoma"/>
      <family val="2"/>
    </font>
    <font>
      <b/>
      <sz val="12"/>
      <name val="Tahoma"/>
      <family val="2"/>
    </font>
    <font>
      <b/>
      <sz val="8"/>
      <name val="Tahoma"/>
      <family val="2"/>
    </font>
    <font>
      <b/>
      <u/>
      <sz val="13"/>
      <color rgb="FF0000FF"/>
      <name val="Arial Narrow"/>
      <family val="2"/>
      <charset val="1"/>
    </font>
    <font>
      <b/>
      <sz val="12"/>
      <color rgb="FF0000FF"/>
      <name val="Arial Narrow"/>
      <family val="2"/>
      <charset val="1"/>
    </font>
    <font>
      <sz val="9"/>
      <color rgb="FF000000"/>
      <name val="Tahoma"/>
      <family val="2"/>
    </font>
    <font>
      <b/>
      <sz val="13"/>
      <name val="Verdana"/>
      <family val="2"/>
      <charset val="1"/>
    </font>
    <font>
      <sz val="10"/>
      <name val="Arial"/>
      <family val="2"/>
    </font>
    <font>
      <b/>
      <sz val="10"/>
      <name val="Arial Narrow"/>
      <family val="2"/>
      <charset val="1"/>
    </font>
    <font>
      <b/>
      <sz val="14"/>
      <color rgb="FF3333FF"/>
      <name val="Arial"/>
      <family val="2"/>
      <charset val="1"/>
    </font>
    <font>
      <sz val="10"/>
      <color rgb="FFFF0000"/>
      <name val="Arial"/>
      <family val="2"/>
      <charset val="1"/>
    </font>
    <font>
      <sz val="9"/>
      <color rgb="FF0000FF"/>
      <name val="Tahoma"/>
      <family val="2"/>
    </font>
    <font>
      <sz val="10"/>
      <color rgb="FFC00000"/>
      <name val="Arial"/>
      <family val="2"/>
      <charset val="1"/>
    </font>
    <font>
      <sz val="9"/>
      <color rgb="FFC00000"/>
      <name val="Tahoma"/>
      <family val="2"/>
    </font>
    <font>
      <sz val="10"/>
      <name val="Verdana"/>
      <family val="2"/>
    </font>
    <font>
      <b/>
      <sz val="11"/>
      <color rgb="FFFFFFFF"/>
      <name val="Tahoma"/>
      <family val="2"/>
      <charset val="1"/>
    </font>
    <font>
      <b/>
      <sz val="15"/>
      <name val="Arial"/>
      <family val="2"/>
    </font>
    <font>
      <b/>
      <sz val="10"/>
      <name val="Verdana"/>
      <family val="2"/>
    </font>
    <font>
      <sz val="9"/>
      <name val="Verdana"/>
      <family val="2"/>
    </font>
    <font>
      <b/>
      <sz val="9"/>
      <name val="Verdana"/>
      <family val="2"/>
    </font>
    <font>
      <b/>
      <sz val="9"/>
      <color rgb="FF0000FF"/>
      <name val="Verdana"/>
      <family val="2"/>
    </font>
    <font>
      <i/>
      <sz val="9"/>
      <color rgb="FF0000FF"/>
      <name val="Verdana"/>
      <family val="2"/>
    </font>
    <font>
      <sz val="9"/>
      <color rgb="FF000000"/>
      <name val="Verdana"/>
      <family val="2"/>
    </font>
    <font>
      <b/>
      <sz val="24"/>
      <name val="Verdana"/>
      <family val="2"/>
    </font>
    <font>
      <b/>
      <sz val="9"/>
      <color rgb="FF000000"/>
      <name val="Verdana"/>
      <family val="2"/>
    </font>
    <font>
      <i/>
      <sz val="9"/>
      <name val="Verdana"/>
      <family val="2"/>
    </font>
    <font>
      <sz val="10"/>
      <color rgb="FF0000FF"/>
      <name val="Verdana"/>
      <family val="2"/>
    </font>
    <font>
      <b/>
      <i/>
      <sz val="9"/>
      <color rgb="FF0000FF"/>
      <name val="Tahoma"/>
      <family val="2"/>
      <charset val="1"/>
    </font>
    <font>
      <b/>
      <sz val="15"/>
      <name val="Verdana"/>
      <family val="2"/>
    </font>
    <font>
      <b/>
      <u/>
      <sz val="10"/>
      <name val="Verdana"/>
      <family val="2"/>
    </font>
    <font>
      <vertAlign val="superscript"/>
      <sz val="9"/>
      <name val="Verdana"/>
      <family val="2"/>
    </font>
    <font>
      <i/>
      <sz val="10"/>
      <name val="Arial"/>
      <family val="2"/>
    </font>
    <font>
      <b/>
      <sz val="8"/>
      <color rgb="FF000000"/>
      <name val="Arial"/>
      <family val="2"/>
    </font>
    <font>
      <sz val="10"/>
      <name val="Mangal"/>
      <family val="2"/>
    </font>
    <font>
      <b/>
      <sz val="10"/>
      <color rgb="FF7030A0"/>
      <name val="Arial"/>
      <family val="2"/>
    </font>
    <font>
      <b/>
      <sz val="12"/>
      <name val="Arial"/>
      <family val="2"/>
    </font>
    <font>
      <b/>
      <sz val="9"/>
      <color rgb="FFFF0000"/>
      <name val="Arial"/>
      <family val="2"/>
    </font>
    <font>
      <b/>
      <sz val="12"/>
      <color rgb="FF7030A0"/>
      <name val="Arial"/>
      <family val="2"/>
    </font>
    <font>
      <sz val="10"/>
      <color rgb="FF7030A0"/>
      <name val="Arial"/>
      <family val="2"/>
    </font>
    <font>
      <sz val="8"/>
      <name val="Arial"/>
      <family val="2"/>
    </font>
    <font>
      <sz val="10"/>
      <name val="Tahoma"/>
      <family val="2"/>
    </font>
    <font>
      <i/>
      <sz val="10"/>
      <name val="Tahoma"/>
      <family val="2"/>
    </font>
    <font>
      <sz val="8"/>
      <color rgb="FF0000FF"/>
      <name val="Arial"/>
      <family val="2"/>
    </font>
    <font>
      <b/>
      <sz val="10"/>
      <color rgb="FFFF0000"/>
      <name val="Tahoma"/>
      <family val="2"/>
    </font>
    <font>
      <sz val="9"/>
      <color indexed="81"/>
      <name val="Tahoma"/>
      <family val="2"/>
    </font>
    <font>
      <b/>
      <sz val="11"/>
      <name val="Arial"/>
      <family val="2"/>
    </font>
    <font>
      <b/>
      <sz val="8"/>
      <name val="Verdana"/>
      <family val="2"/>
    </font>
    <font>
      <b/>
      <sz val="11"/>
      <name val="Verdana"/>
      <family val="2"/>
    </font>
    <font>
      <b/>
      <i/>
      <sz val="10"/>
      <name val="Verdana"/>
      <family val="2"/>
    </font>
    <font>
      <b/>
      <sz val="10"/>
      <color rgb="FFFF0000"/>
      <name val="Verdana"/>
      <family val="2"/>
    </font>
    <font>
      <sz val="10"/>
      <color rgb="FF000000"/>
      <name val="Arial"/>
      <family val="2"/>
    </font>
    <font>
      <b/>
      <sz val="7"/>
      <name val="Verdana"/>
      <family val="2"/>
    </font>
    <font>
      <b/>
      <i/>
      <sz val="7"/>
      <name val="Verdana"/>
      <family val="2"/>
    </font>
  </fonts>
  <fills count="32">
    <fill>
      <patternFill patternType="none"/>
    </fill>
    <fill>
      <patternFill patternType="gray125"/>
    </fill>
    <fill>
      <patternFill patternType="solid">
        <fgColor rgb="FFC0C0C0"/>
        <bgColor rgb="FFCCCCCC"/>
      </patternFill>
    </fill>
    <fill>
      <patternFill patternType="solid">
        <fgColor rgb="FF33CCCC"/>
        <bgColor rgb="FF00CCFF"/>
      </patternFill>
    </fill>
    <fill>
      <patternFill patternType="solid">
        <fgColor rgb="FFFFFFCC"/>
        <bgColor rgb="FFFFFFFF"/>
      </patternFill>
    </fill>
    <fill>
      <patternFill patternType="solid">
        <fgColor rgb="FFEFEFEF"/>
        <bgColor rgb="FFFFFFFF"/>
      </patternFill>
    </fill>
    <fill>
      <patternFill patternType="solid">
        <fgColor rgb="FFCCFFCC"/>
        <bgColor rgb="FFC5F8D3"/>
      </patternFill>
    </fill>
    <fill>
      <patternFill patternType="solid">
        <fgColor rgb="FF99CCFF"/>
        <bgColor rgb="FFC0C0C0"/>
      </patternFill>
    </fill>
    <fill>
      <patternFill patternType="solid">
        <fgColor rgb="FFC5F8D3"/>
        <bgColor rgb="FFCCFFCC"/>
      </patternFill>
    </fill>
    <fill>
      <patternFill patternType="solid">
        <fgColor rgb="FF99FF99"/>
        <bgColor rgb="FFC5F8D3"/>
      </patternFill>
    </fill>
    <fill>
      <patternFill patternType="solid">
        <fgColor theme="0" tint="-0.14999847407452621"/>
        <bgColor indexed="64"/>
      </patternFill>
    </fill>
    <fill>
      <patternFill patternType="solid">
        <fgColor theme="0"/>
        <bgColor rgb="FFC5F8D3"/>
      </patternFill>
    </fill>
    <fill>
      <patternFill patternType="solid">
        <fgColor theme="0"/>
        <bgColor indexed="64"/>
      </patternFill>
    </fill>
    <fill>
      <patternFill patternType="solid">
        <fgColor rgb="FFFFC000"/>
        <bgColor rgb="FFC5F8D3"/>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CCCC"/>
        <bgColor rgb="FFC0C0C0"/>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F2F2F2"/>
        <bgColor rgb="FF000000"/>
      </patternFill>
    </fill>
    <fill>
      <patternFill patternType="solid">
        <fgColor theme="0" tint="-0.14999847407452621"/>
        <bgColor rgb="FFC0C0C0"/>
      </patternFill>
    </fill>
    <fill>
      <patternFill patternType="solid">
        <fgColor rgb="FF92D050"/>
        <bgColor rgb="FFFFFF00"/>
      </patternFill>
    </fill>
    <fill>
      <patternFill patternType="solid">
        <fgColor theme="0" tint="-4.9989318521683403E-2"/>
        <bgColor rgb="FFCCCCCC"/>
      </patternFill>
    </fill>
    <fill>
      <patternFill patternType="solid">
        <fgColor rgb="FFFFFFFF"/>
        <bgColor indexed="64"/>
      </patternFill>
    </fill>
    <fill>
      <patternFill patternType="solid">
        <fgColor rgb="FFC0C0C0"/>
        <bgColor indexed="64"/>
      </patternFill>
    </fill>
    <fill>
      <patternFill patternType="solid">
        <fgColor rgb="FFCCCCCC"/>
        <bgColor indexed="64"/>
      </patternFill>
    </fill>
    <fill>
      <patternFill patternType="solid">
        <fgColor rgb="FFD9D9D9"/>
        <bgColor indexed="64"/>
      </patternFill>
    </fill>
    <fill>
      <patternFill patternType="solid">
        <fgColor theme="0"/>
        <bgColor rgb="FFCCCCCC"/>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diagonalUp="1" diagonalDown="1">
      <left/>
      <right style="thin">
        <color auto="1"/>
      </right>
      <top/>
      <bottom style="thin">
        <color auto="1"/>
      </bottom>
      <diagonal style="hair">
        <color auto="1"/>
      </diagonal>
    </border>
    <border>
      <left style="hair">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double">
        <color auto="1"/>
      </left>
      <right style="thin">
        <color auto="1"/>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hair">
        <color indexed="64"/>
      </bottom>
      <diagonal/>
    </border>
    <border>
      <left style="thin">
        <color auto="1"/>
      </left>
      <right style="thin">
        <color auto="1"/>
      </right>
      <top/>
      <bottom style="hair">
        <color auto="1"/>
      </bottom>
      <diagonal/>
    </border>
    <border>
      <left style="thin">
        <color auto="1"/>
      </left>
      <right/>
      <top style="hair">
        <color indexed="64"/>
      </top>
      <bottom style="hair">
        <color indexed="64"/>
      </bottom>
      <diagonal/>
    </border>
    <border>
      <left style="thin">
        <color auto="1"/>
      </left>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auto="1"/>
      </right>
      <top style="hair">
        <color indexed="64"/>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s>
  <cellStyleXfs count="21">
    <xf numFmtId="0" fontId="0" fillId="0" borderId="0"/>
    <xf numFmtId="0" fontId="41" fillId="0" borderId="0"/>
    <xf numFmtId="44" fontId="41" fillId="0" borderId="0" applyFont="0" applyFill="0" applyBorder="0" applyAlignment="0" applyProtection="0"/>
    <xf numFmtId="9" fontId="41" fillId="0" borderId="0" applyFont="0" applyFill="0" applyBorder="0" applyAlignment="0" applyProtection="0"/>
    <xf numFmtId="0" fontId="57" fillId="0" borderId="0"/>
    <xf numFmtId="9" fontId="57" fillId="0" borderId="0" applyFill="0" applyBorder="0" applyAlignment="0" applyProtection="0"/>
    <xf numFmtId="169" fontId="57" fillId="0" borderId="0" applyFill="0" applyBorder="0" applyAlignment="0" applyProtection="0"/>
    <xf numFmtId="9" fontId="57" fillId="0" borderId="0" applyFont="0" applyFill="0" applyBorder="0" applyAlignment="0" applyProtection="0"/>
    <xf numFmtId="0" fontId="57" fillId="0" borderId="0"/>
    <xf numFmtId="171" fontId="83" fillId="0" borderId="0" applyBorder="0" applyAlignment="0" applyProtection="0"/>
    <xf numFmtId="173" fontId="57" fillId="0" borderId="0" applyFont="0" applyFill="0" applyBorder="0" applyAlignment="0" applyProtection="0"/>
    <xf numFmtId="43" fontId="41"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0" fontId="100" fillId="0" borderId="0"/>
  </cellStyleXfs>
  <cellXfs count="786">
    <xf numFmtId="0" fontId="0" fillId="0" borderId="0" xfId="0"/>
    <xf numFmtId="0" fontId="0" fillId="0" borderId="0" xfId="0" applyProtection="1"/>
    <xf numFmtId="0" fontId="0" fillId="0" borderId="0" xfId="0" applyProtection="1"/>
    <xf numFmtId="0" fontId="0" fillId="0" borderId="0" xfId="0"/>
    <xf numFmtId="0" fontId="0" fillId="0" borderId="0" xfId="0" applyBorder="1" applyProtection="1"/>
    <xf numFmtId="0" fontId="0" fillId="0" borderId="0" xfId="0" applyAlignment="1" applyProtection="1">
      <alignment vertical="center"/>
    </xf>
    <xf numFmtId="0" fontId="0" fillId="0" borderId="8" xfId="0" applyBorder="1"/>
    <xf numFmtId="0" fontId="0" fillId="0" borderId="0" xfId="0" applyBorder="1"/>
    <xf numFmtId="0" fontId="0" fillId="0" borderId="9" xfId="0" applyBorder="1"/>
    <xf numFmtId="0" fontId="0" fillId="0" borderId="11" xfId="0" applyBorder="1"/>
    <xf numFmtId="0" fontId="11" fillId="0" borderId="1" xfId="0" applyFont="1" applyBorder="1"/>
    <xf numFmtId="0" fontId="0" fillId="0" borderId="1" xfId="0" applyBorder="1"/>
    <xf numFmtId="0" fontId="6" fillId="0" borderId="0" xfId="0" applyFont="1" applyAlignment="1" applyProtection="1">
      <alignment vertical="center"/>
    </xf>
    <xf numFmtId="0" fontId="6" fillId="0" borderId="0" xfId="0" applyFont="1" applyProtection="1"/>
    <xf numFmtId="0" fontId="3" fillId="0" borderId="0" xfId="1" applyFont="1"/>
    <xf numFmtId="0" fontId="41" fillId="0" borderId="0" xfId="1"/>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16" fillId="0" borderId="0" xfId="0" applyFont="1" applyAlignment="1" applyProtection="1">
      <alignment vertical="center"/>
    </xf>
    <xf numFmtId="0" fontId="17" fillId="0" borderId="0" xfId="0" applyFont="1" applyProtection="1"/>
    <xf numFmtId="0" fontId="18" fillId="0" borderId="0" xfId="0" applyFont="1" applyAlignment="1" applyProtection="1">
      <alignment horizontal="right" vertical="top" wrapText="1"/>
    </xf>
    <xf numFmtId="0" fontId="18" fillId="0" borderId="0" xfId="0" applyFont="1" applyBorder="1" applyAlignment="1" applyProtection="1">
      <alignment horizontal="right" vertical="top" wrapText="1"/>
    </xf>
    <xf numFmtId="0" fontId="12" fillId="0" borderId="0" xfId="0" applyFont="1" applyAlignment="1" applyProtection="1">
      <alignment horizontal="right" vertical="center" wrapText="1"/>
    </xf>
    <xf numFmtId="0" fontId="1" fillId="0" borderId="1" xfId="0" applyFont="1" applyBorder="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Border="1" applyAlignment="1" applyProtection="1">
      <alignment horizontal="right" vertical="top" wrapText="1"/>
    </xf>
    <xf numFmtId="0" fontId="1" fillId="0" borderId="1" xfId="0" applyFont="1" applyBorder="1" applyAlignment="1" applyProtection="1">
      <alignment horizontal="center" vertical="top" wrapText="1"/>
    </xf>
    <xf numFmtId="0" fontId="0" fillId="2" borderId="15" xfId="0" applyFill="1" applyBorder="1" applyAlignment="1" applyProtection="1">
      <alignment horizontal="left" wrapText="1"/>
    </xf>
    <xf numFmtId="0" fontId="19" fillId="0" borderId="0" xfId="0" applyFont="1" applyAlignment="1" applyProtection="1">
      <alignment horizontal="right" vertical="top" wrapText="1"/>
    </xf>
    <xf numFmtId="0" fontId="19" fillId="0" borderId="0" xfId="0" applyFont="1" applyBorder="1" applyAlignment="1" applyProtection="1">
      <alignment horizontal="right" vertical="top" wrapText="1"/>
    </xf>
    <xf numFmtId="0" fontId="12" fillId="0" borderId="15" xfId="0" applyFont="1" applyBorder="1" applyAlignment="1" applyProtection="1">
      <alignment horizontal="center" vertical="top" wrapText="1"/>
    </xf>
    <xf numFmtId="0" fontId="12" fillId="0" borderId="0" xfId="0" applyFont="1" applyBorder="1" applyAlignment="1" applyProtection="1">
      <alignment horizontal="left" vertical="top" wrapText="1"/>
    </xf>
    <xf numFmtId="0" fontId="12" fillId="0" borderId="0" xfId="0" applyFont="1" applyBorder="1" applyAlignment="1" applyProtection="1">
      <alignment vertical="top" wrapText="1"/>
    </xf>
    <xf numFmtId="0" fontId="5" fillId="0" borderId="0" xfId="0" applyFont="1"/>
    <xf numFmtId="0" fontId="22" fillId="0" borderId="0" xfId="0" applyFont="1"/>
    <xf numFmtId="0" fontId="5" fillId="0" borderId="0" xfId="0" applyFont="1"/>
    <xf numFmtId="0" fontId="23" fillId="0" borderId="0" xfId="0" applyFont="1"/>
    <xf numFmtId="0" fontId="9" fillId="0" borderId="0" xfId="0" applyFont="1"/>
    <xf numFmtId="0" fontId="4" fillId="0" borderId="0" xfId="0" applyFont="1"/>
    <xf numFmtId="0" fontId="24" fillId="0" borderId="1" xfId="0" applyFont="1" applyBorder="1" applyAlignment="1" applyProtection="1">
      <alignment horizontal="center" vertical="top" wrapText="1"/>
    </xf>
    <xf numFmtId="168" fontId="4" fillId="0" borderId="0" xfId="1" applyNumberFormat="1" applyFont="1" applyBorder="1" applyAlignment="1" applyProtection="1">
      <alignment horizontal="center"/>
    </xf>
    <xf numFmtId="3" fontId="24" fillId="0" borderId="1" xfId="1" applyNumberFormat="1" applyFont="1" applyBorder="1" applyAlignment="1" applyProtection="1">
      <alignment horizontal="center"/>
    </xf>
    <xf numFmtId="0" fontId="0" fillId="0" borderId="0" xfId="0" applyAlignment="1">
      <alignment horizontal="center"/>
    </xf>
    <xf numFmtId="168" fontId="24" fillId="0" borderId="13" xfId="1" applyNumberFormat="1" applyFont="1" applyBorder="1" applyAlignment="1" applyProtection="1"/>
    <xf numFmtId="3" fontId="24" fillId="7" borderId="1" xfId="1" applyNumberFormat="1" applyFont="1" applyFill="1" applyBorder="1" applyAlignment="1" applyProtection="1">
      <alignment horizontal="right"/>
      <protection locked="0"/>
    </xf>
    <xf numFmtId="3" fontId="24" fillId="0" borderId="1" xfId="1" applyNumberFormat="1" applyFont="1" applyBorder="1" applyAlignment="1" applyProtection="1">
      <alignment horizontal="right"/>
      <protection locked="0"/>
    </xf>
    <xf numFmtId="168" fontId="5" fillId="0" borderId="13" xfId="1" applyNumberFormat="1" applyFont="1" applyBorder="1" applyAlignment="1" applyProtection="1"/>
    <xf numFmtId="168" fontId="24" fillId="6" borderId="1" xfId="1" applyNumberFormat="1" applyFont="1" applyFill="1" applyBorder="1" applyAlignment="1" applyProtection="1"/>
    <xf numFmtId="3" fontId="24" fillId="8" borderId="1" xfId="1" applyNumberFormat="1" applyFont="1" applyFill="1" applyBorder="1" applyAlignment="1" applyProtection="1">
      <alignment horizontal="right"/>
    </xf>
    <xf numFmtId="3" fontId="24" fillId="6" borderId="1" xfId="1" applyNumberFormat="1" applyFont="1" applyFill="1" applyBorder="1" applyAlignment="1" applyProtection="1">
      <alignment horizontal="right"/>
    </xf>
    <xf numFmtId="0" fontId="24" fillId="6" borderId="1" xfId="0" applyFont="1" applyFill="1" applyBorder="1"/>
    <xf numFmtId="0" fontId="25" fillId="0" borderId="0" xfId="0" applyFont="1"/>
    <xf numFmtId="0" fontId="25" fillId="0" borderId="0" xfId="0" applyFont="1"/>
    <xf numFmtId="0" fontId="5" fillId="0" borderId="1" xfId="0" applyFont="1" applyBorder="1"/>
    <xf numFmtId="0" fontId="26" fillId="0" borderId="1" xfId="0" applyFont="1" applyBorder="1"/>
    <xf numFmtId="168" fontId="27" fillId="6" borderId="1" xfId="1" applyNumberFormat="1" applyFont="1" applyFill="1" applyBorder="1" applyAlignment="1" applyProtection="1"/>
    <xf numFmtId="0" fontId="4" fillId="6" borderId="1" xfId="0" applyFont="1" applyFill="1" applyBorder="1" applyAlignment="1">
      <alignment wrapText="1"/>
    </xf>
    <xf numFmtId="0" fontId="4" fillId="6" borderId="1" xfId="0" applyFont="1" applyFill="1" applyBorder="1"/>
    <xf numFmtId="3" fontId="24" fillId="6" borderId="1" xfId="0" applyNumberFormat="1" applyFont="1" applyFill="1" applyBorder="1" applyAlignment="1">
      <alignment horizontal="right"/>
    </xf>
    <xf numFmtId="0" fontId="26" fillId="6" borderId="1" xfId="0" applyFont="1" applyFill="1" applyBorder="1"/>
    <xf numFmtId="0" fontId="26" fillId="0" borderId="1" xfId="0" applyFont="1" applyBorder="1" applyAlignment="1">
      <alignment wrapText="1"/>
    </xf>
    <xf numFmtId="0" fontId="28" fillId="0" borderId="0" xfId="0" applyFont="1"/>
    <xf numFmtId="3" fontId="11" fillId="0" borderId="0" xfId="0" applyNumberFormat="1" applyFont="1" applyAlignment="1">
      <alignment horizontal="right"/>
    </xf>
    <xf numFmtId="0" fontId="11" fillId="0" borderId="0" xfId="0" applyFont="1" applyAlignment="1">
      <alignment horizontal="right"/>
    </xf>
    <xf numFmtId="0" fontId="0" fillId="0" borderId="20" xfId="0" applyBorder="1"/>
    <xf numFmtId="0" fontId="29" fillId="0" borderId="1" xfId="0" applyFont="1" applyBorder="1"/>
    <xf numFmtId="0" fontId="0" fillId="2" borderId="1" xfId="0" applyFill="1" applyBorder="1"/>
    <xf numFmtId="3" fontId="8" fillId="0" borderId="1" xfId="0" applyNumberFormat="1" applyFont="1" applyBorder="1"/>
    <xf numFmtId="0" fontId="0" fillId="0" borderId="1" xfId="0" applyBorder="1" applyProtection="1">
      <protection locked="0"/>
    </xf>
    <xf numFmtId="0" fontId="26" fillId="0" borderId="0" xfId="0" applyFont="1" applyAlignment="1">
      <alignment vertical="center"/>
    </xf>
    <xf numFmtId="0" fontId="5" fillId="0" borderId="0" xfId="0" applyFont="1" applyAlignment="1">
      <alignment vertical="center"/>
    </xf>
    <xf numFmtId="0" fontId="30" fillId="0" borderId="0" xfId="0" applyFont="1" applyAlignment="1">
      <alignment vertical="center" wrapText="1"/>
    </xf>
    <xf numFmtId="0" fontId="32" fillId="0" borderId="0" xfId="0" applyFont="1" applyAlignment="1">
      <alignment vertical="center" wrapText="1"/>
    </xf>
    <xf numFmtId="0" fontId="2" fillId="0" borderId="0" xfId="0" applyFont="1" applyAlignment="1">
      <alignment horizontal="left"/>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 fillId="0" borderId="0" xfId="0" applyFont="1" applyAlignment="1">
      <alignment horizontal="left"/>
    </xf>
    <xf numFmtId="0" fontId="24" fillId="0" borderId="14" xfId="0" applyFont="1" applyBorder="1" applyAlignment="1" applyProtection="1">
      <alignment horizontal="center" vertical="top" wrapText="1"/>
    </xf>
    <xf numFmtId="0" fontId="25" fillId="0" borderId="1" xfId="0" applyFont="1" applyBorder="1"/>
    <xf numFmtId="3" fontId="25" fillId="0" borderId="1" xfId="1" applyNumberFormat="1" applyFont="1" applyBorder="1" applyAlignment="1" applyProtection="1">
      <alignment horizontal="center" wrapText="1"/>
    </xf>
    <xf numFmtId="0" fontId="25" fillId="0" borderId="1" xfId="1" applyNumberFormat="1" applyFont="1" applyBorder="1" applyAlignment="1" applyProtection="1">
      <alignment horizontal="center" wrapText="1"/>
    </xf>
    <xf numFmtId="0" fontId="25" fillId="0" borderId="13" xfId="0" applyFont="1" applyBorder="1"/>
    <xf numFmtId="0" fontId="25" fillId="0" borderId="14" xfId="1" applyNumberFormat="1" applyFont="1" applyBorder="1" applyAlignment="1" applyProtection="1">
      <alignment horizontal="center" wrapText="1"/>
    </xf>
    <xf numFmtId="0" fontId="25" fillId="0" borderId="15" xfId="1" applyNumberFormat="1" applyFont="1" applyBorder="1" applyAlignment="1" applyProtection="1">
      <alignment horizontal="center" wrapText="1"/>
    </xf>
    <xf numFmtId="0" fontId="8" fillId="0" borderId="0" xfId="0" applyFont="1"/>
    <xf numFmtId="0" fontId="5" fillId="0" borderId="2" xfId="0" applyFont="1" applyBorder="1" applyAlignment="1">
      <alignment wrapText="1"/>
    </xf>
    <xf numFmtId="0" fontId="5" fillId="0" borderId="0" xfId="0" applyFont="1" applyBorder="1"/>
    <xf numFmtId="3" fontId="5" fillId="0" borderId="3" xfId="0" applyNumberFormat="1" applyFont="1" applyBorder="1" applyProtection="1">
      <protection locked="0"/>
    </xf>
    <xf numFmtId="0" fontId="5" fillId="0" borderId="0" xfId="0" applyFont="1" applyBorder="1" applyAlignment="1">
      <alignment wrapText="1"/>
    </xf>
    <xf numFmtId="0" fontId="5" fillId="0" borderId="3" xfId="0" applyFont="1" applyBorder="1"/>
    <xf numFmtId="3" fontId="5" fillId="0" borderId="9" xfId="0" applyNumberFormat="1" applyFont="1" applyBorder="1"/>
    <xf numFmtId="3" fontId="5" fillId="0" borderId="0" xfId="0" applyNumberFormat="1" applyFont="1" applyBorder="1" applyProtection="1">
      <protection locked="0"/>
    </xf>
    <xf numFmtId="0" fontId="25" fillId="0" borderId="3" xfId="0" applyFont="1" applyBorder="1"/>
    <xf numFmtId="0" fontId="0" fillId="0" borderId="3" xfId="0" applyBorder="1"/>
    <xf numFmtId="3" fontId="25" fillId="6" borderId="1" xfId="0" applyNumberFormat="1" applyFont="1" applyFill="1" applyBorder="1"/>
    <xf numFmtId="3" fontId="25" fillId="6" borderId="15" xfId="0" applyNumberFormat="1" applyFont="1" applyFill="1" applyBorder="1"/>
    <xf numFmtId="3" fontId="0" fillId="0" borderId="0" xfId="0" applyNumberFormat="1"/>
    <xf numFmtId="0" fontId="25" fillId="0" borderId="4" xfId="0" applyFont="1" applyBorder="1"/>
    <xf numFmtId="3" fontId="25" fillId="6" borderId="4" xfId="0" applyNumberFormat="1" applyFont="1" applyFill="1" applyBorder="1"/>
    <xf numFmtId="3" fontId="25" fillId="0" borderId="21" xfId="0" applyNumberFormat="1" applyFont="1" applyBorder="1"/>
    <xf numFmtId="0" fontId="25" fillId="6" borderId="13" xfId="0" applyFont="1" applyFill="1" applyBorder="1"/>
    <xf numFmtId="3" fontId="25" fillId="6" borderId="14" xfId="0" applyNumberFormat="1" applyFont="1" applyFill="1" applyBorder="1"/>
    <xf numFmtId="3" fontId="25" fillId="0" borderId="1" xfId="0" applyNumberFormat="1" applyFont="1" applyBorder="1" applyAlignment="1">
      <alignment horizontal="center"/>
    </xf>
    <xf numFmtId="3" fontId="25" fillId="0" borderId="14" xfId="0" applyNumberFormat="1" applyFont="1" applyBorder="1" applyAlignment="1">
      <alignment horizontal="center"/>
    </xf>
    <xf numFmtId="3" fontId="25" fillId="0" borderId="15" xfId="0" applyNumberFormat="1" applyFont="1" applyBorder="1" applyAlignment="1">
      <alignment horizontal="center"/>
    </xf>
    <xf numFmtId="0" fontId="25" fillId="0" borderId="0" xfId="0" applyFont="1" applyBorder="1" applyAlignment="1">
      <alignment horizontal="center"/>
    </xf>
    <xf numFmtId="3" fontId="24" fillId="0" borderId="1" xfId="0" applyNumberFormat="1" applyFont="1" applyBorder="1" applyAlignment="1">
      <alignment horizontal="center"/>
    </xf>
    <xf numFmtId="0" fontId="24" fillId="0" borderId="1" xfId="0" applyFont="1" applyBorder="1" applyAlignment="1">
      <alignment horizontal="center"/>
    </xf>
    <xf numFmtId="0" fontId="24" fillId="0" borderId="13" xfId="0" applyFont="1" applyBorder="1" applyAlignment="1">
      <alignment horizontal="center"/>
    </xf>
    <xf numFmtId="3" fontId="24" fillId="6" borderId="1" xfId="1" applyNumberFormat="1" applyFont="1" applyFill="1" applyBorder="1" applyAlignment="1" applyProtection="1"/>
    <xf numFmtId="2" fontId="4" fillId="0" borderId="0" xfId="0" applyNumberFormat="1" applyFont="1" applyBorder="1"/>
    <xf numFmtId="0" fontId="4" fillId="0" borderId="0" xfId="0" applyFont="1"/>
    <xf numFmtId="3" fontId="0" fillId="0" borderId="0" xfId="0" applyNumberFormat="1"/>
    <xf numFmtId="0" fontId="0" fillId="0" borderId="0" xfId="0" applyAlignment="1">
      <alignment horizontal="center" vertical="center"/>
    </xf>
    <xf numFmtId="0" fontId="0" fillId="0" borderId="0" xfId="0" applyAlignment="1">
      <alignment horizontal="left"/>
    </xf>
    <xf numFmtId="0" fontId="36" fillId="0" borderId="0" xfId="0" applyFont="1" applyAlignment="1">
      <alignment horizontal="center" vertical="center"/>
    </xf>
    <xf numFmtId="0" fontId="36" fillId="0" borderId="0" xfId="0" applyFont="1" applyAlignment="1">
      <alignment horizontal="left" vertical="center"/>
    </xf>
    <xf numFmtId="0" fontId="12" fillId="0" borderId="0" xfId="0" applyFont="1" applyBorder="1" applyAlignment="1">
      <alignment horizontal="left" vertical="center" wrapText="1"/>
    </xf>
    <xf numFmtId="0" fontId="6" fillId="0" borderId="1" xfId="0" applyFont="1" applyBorder="1"/>
    <xf numFmtId="0" fontId="6" fillId="0" borderId="0" xfId="0" applyFont="1"/>
    <xf numFmtId="0" fontId="0" fillId="0" borderId="0"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1" xfId="0" applyBorder="1" applyAlignment="1">
      <alignment vertical="center"/>
    </xf>
    <xf numFmtId="0" fontId="8" fillId="0" borderId="1" xfId="0" applyFont="1" applyBorder="1"/>
    <xf numFmtId="44" fontId="47" fillId="0" borderId="1" xfId="2" applyFont="1" applyBorder="1" applyProtection="1">
      <protection locked="0"/>
    </xf>
    <xf numFmtId="44" fontId="47" fillId="0" borderId="1" xfId="2" applyFont="1" applyBorder="1" applyAlignment="1" applyProtection="1">
      <protection locked="0"/>
    </xf>
    <xf numFmtId="0" fontId="45" fillId="6" borderId="13" xfId="0" applyFont="1" applyFill="1" applyBorder="1"/>
    <xf numFmtId="3" fontId="5" fillId="6" borderId="1" xfId="0" applyNumberFormat="1" applyFont="1" applyFill="1" applyBorder="1"/>
    <xf numFmtId="3" fontId="5" fillId="6" borderId="14" xfId="0" applyNumberFormat="1" applyFont="1" applyFill="1" applyBorder="1"/>
    <xf numFmtId="0" fontId="24" fillId="11" borderId="3" xfId="0" applyFont="1" applyFill="1" applyBorder="1"/>
    <xf numFmtId="3" fontId="24" fillId="11" borderId="3" xfId="1" applyNumberFormat="1" applyFont="1" applyFill="1" applyBorder="1" applyAlignment="1" applyProtection="1"/>
    <xf numFmtId="0" fontId="43" fillId="6" borderId="1" xfId="0" applyFont="1" applyFill="1" applyBorder="1"/>
    <xf numFmtId="3" fontId="24" fillId="11" borderId="4" xfId="1" applyNumberFormat="1" applyFont="1" applyFill="1" applyBorder="1" applyAlignment="1" applyProtection="1"/>
    <xf numFmtId="0" fontId="0" fillId="0" borderId="6" xfId="0" applyFont="1" applyBorder="1" applyAlignment="1">
      <alignment horizontal="left" vertical="center" indent="7"/>
    </xf>
    <xf numFmtId="0" fontId="52" fillId="0" borderId="1" xfId="0" applyFont="1" applyBorder="1"/>
    <xf numFmtId="0" fontId="12" fillId="2" borderId="15" xfId="0" applyFont="1" applyFill="1" applyBorder="1" applyAlignment="1" applyProtection="1">
      <alignment horizontal="center" vertical="top" wrapText="1"/>
    </xf>
    <xf numFmtId="0" fontId="8" fillId="0" borderId="1" xfId="0" applyFont="1" applyBorder="1" applyAlignment="1">
      <alignment horizontal="center" vertical="center"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26" fillId="0" borderId="8" xfId="0" applyFont="1" applyBorder="1"/>
    <xf numFmtId="0" fontId="0" fillId="0" borderId="22" xfId="0" applyBorder="1"/>
    <xf numFmtId="3" fontId="5" fillId="6" borderId="15" xfId="0" applyNumberFormat="1" applyFont="1" applyFill="1" applyBorder="1"/>
    <xf numFmtId="3" fontId="24" fillId="6" borderId="2" xfId="1" applyNumberFormat="1" applyFont="1" applyFill="1" applyBorder="1" applyAlignment="1" applyProtection="1"/>
    <xf numFmtId="0" fontId="8" fillId="13" borderId="4" xfId="0" applyFont="1" applyFill="1" applyBorder="1"/>
    <xf numFmtId="44" fontId="24" fillId="13" borderId="4" xfId="2" applyFont="1" applyFill="1" applyBorder="1"/>
    <xf numFmtId="3" fontId="24" fillId="11" borderId="0" xfId="1" applyNumberFormat="1" applyFont="1" applyFill="1" applyBorder="1" applyAlignment="1" applyProtection="1"/>
    <xf numFmtId="0" fontId="24" fillId="11" borderId="5" xfId="0" applyFont="1" applyFill="1" applyBorder="1"/>
    <xf numFmtId="3" fontId="24" fillId="11" borderId="6" xfId="1" applyNumberFormat="1" applyFont="1" applyFill="1" applyBorder="1" applyAlignment="1" applyProtection="1"/>
    <xf numFmtId="3" fontId="24" fillId="11" borderId="7" xfId="1" applyNumberFormat="1" applyFont="1" applyFill="1" applyBorder="1" applyAlignment="1" applyProtection="1"/>
    <xf numFmtId="0" fontId="24" fillId="11" borderId="8" xfId="0" applyFont="1" applyFill="1" applyBorder="1"/>
    <xf numFmtId="3" fontId="24" fillId="11" borderId="9" xfId="1" applyNumberFormat="1" applyFont="1" applyFill="1" applyBorder="1" applyAlignment="1" applyProtection="1"/>
    <xf numFmtId="0" fontId="24" fillId="11" borderId="10" xfId="0" applyFont="1" applyFill="1" applyBorder="1"/>
    <xf numFmtId="3" fontId="24" fillId="11" borderId="11" xfId="1" applyNumberFormat="1" applyFont="1" applyFill="1" applyBorder="1" applyAlignment="1" applyProtection="1"/>
    <xf numFmtId="3" fontId="24" fillId="11" borderId="12" xfId="1" applyNumberFormat="1" applyFont="1" applyFill="1" applyBorder="1" applyAlignment="1" applyProtection="1"/>
    <xf numFmtId="3" fontId="24" fillId="11" borderId="2" xfId="1" applyNumberFormat="1" applyFont="1" applyFill="1" applyBorder="1" applyAlignment="1" applyProtection="1"/>
    <xf numFmtId="3" fontId="24" fillId="6" borderId="1" xfId="1" applyNumberFormat="1" applyFont="1" applyFill="1" applyBorder="1" applyAlignment="1" applyProtection="1">
      <alignment wrapText="1"/>
    </xf>
    <xf numFmtId="0" fontId="44" fillId="0" borderId="1" xfId="0" applyFont="1" applyBorder="1"/>
    <xf numFmtId="44" fontId="44" fillId="0" borderId="1" xfId="2" applyFont="1" applyBorder="1" applyProtection="1">
      <protection locked="0"/>
    </xf>
    <xf numFmtId="44" fontId="44" fillId="0" borderId="1" xfId="2" applyFont="1" applyBorder="1" applyAlignment="1" applyProtection="1">
      <protection locked="0"/>
    </xf>
    <xf numFmtId="0" fontId="43" fillId="11" borderId="2" xfId="0" applyFont="1" applyFill="1" applyBorder="1"/>
    <xf numFmtId="3" fontId="4" fillId="11" borderId="2" xfId="0" applyNumberFormat="1" applyFont="1" applyFill="1" applyBorder="1"/>
    <xf numFmtId="3" fontId="24" fillId="11" borderId="8" xfId="1" applyNumberFormat="1" applyFont="1" applyFill="1" applyBorder="1" applyAlignment="1" applyProtection="1"/>
    <xf numFmtId="0" fontId="46" fillId="14" borderId="1" xfId="0" applyFont="1" applyFill="1" applyBorder="1"/>
    <xf numFmtId="44" fontId="44" fillId="14" borderId="1" xfId="2" applyFont="1" applyFill="1" applyBorder="1" applyProtection="1">
      <protection locked="0"/>
    </xf>
    <xf numFmtId="3" fontId="24" fillId="13" borderId="1" xfId="1" applyNumberFormat="1" applyFont="1" applyFill="1" applyBorder="1" applyAlignment="1" applyProtection="1"/>
    <xf numFmtId="44" fontId="8" fillId="13" borderId="1" xfId="2" applyFont="1" applyFill="1" applyBorder="1" applyAlignment="1" applyProtection="1"/>
    <xf numFmtId="0" fontId="0" fillId="12" borderId="0" xfId="0" applyFill="1"/>
    <xf numFmtId="44" fontId="8" fillId="11" borderId="0" xfId="2" applyFont="1" applyFill="1" applyBorder="1" applyAlignment="1" applyProtection="1"/>
    <xf numFmtId="0" fontId="8" fillId="11" borderId="0" xfId="0" applyFont="1" applyFill="1" applyBorder="1" applyAlignment="1">
      <alignment wrapText="1"/>
    </xf>
    <xf numFmtId="0" fontId="41" fillId="12" borderId="0" xfId="0" applyFont="1" applyFill="1" applyBorder="1"/>
    <xf numFmtId="0" fontId="4" fillId="0" borderId="1" xfId="0" applyFont="1" applyFill="1" applyBorder="1"/>
    <xf numFmtId="165" fontId="4" fillId="0" borderId="1" xfId="1" applyNumberFormat="1" applyFont="1" applyFill="1" applyBorder="1" applyAlignment="1" applyProtection="1"/>
    <xf numFmtId="9" fontId="4" fillId="0" borderId="1" xfId="1" applyNumberFormat="1" applyFont="1" applyFill="1" applyBorder="1" applyAlignment="1" applyProtection="1"/>
    <xf numFmtId="2" fontId="4" fillId="0" borderId="1" xfId="0" applyNumberFormat="1" applyFont="1" applyFill="1" applyBorder="1"/>
    <xf numFmtId="0" fontId="43" fillId="0" borderId="1" xfId="0" applyFont="1" applyFill="1" applyBorder="1"/>
    <xf numFmtId="3" fontId="4" fillId="0" borderId="1" xfId="0" applyNumberFormat="1" applyFont="1" applyFill="1" applyBorder="1"/>
    <xf numFmtId="9" fontId="4" fillId="0" borderId="1" xfId="3" applyFont="1" applyFill="1" applyBorder="1" applyAlignment="1" applyProtection="1"/>
    <xf numFmtId="0" fontId="8" fillId="15" borderId="1" xfId="0" applyFont="1" applyFill="1" applyBorder="1"/>
    <xf numFmtId="0" fontId="24" fillId="15" borderId="2" xfId="0" applyFont="1" applyFill="1" applyBorder="1" applyAlignment="1" applyProtection="1">
      <alignment horizontal="center" vertical="top" wrapText="1"/>
    </xf>
    <xf numFmtId="0" fontId="24" fillId="15" borderId="5" xfId="0" applyFont="1" applyFill="1" applyBorder="1" applyAlignment="1" applyProtection="1">
      <alignment horizontal="center" vertical="top" wrapText="1"/>
    </xf>
    <xf numFmtId="0" fontId="4" fillId="12" borderId="1" xfId="0" applyFont="1" applyFill="1" applyBorder="1"/>
    <xf numFmtId="3" fontId="4" fillId="12" borderId="1" xfId="1" applyNumberFormat="1" applyFont="1" applyFill="1" applyBorder="1" applyAlignment="1" applyProtection="1">
      <protection locked="0"/>
    </xf>
    <xf numFmtId="3" fontId="4" fillId="11" borderId="1" xfId="1" applyNumberFormat="1" applyFont="1" applyFill="1" applyBorder="1" applyAlignment="1" applyProtection="1"/>
    <xf numFmtId="0" fontId="4" fillId="0" borderId="1" xfId="0" applyFont="1" applyBorder="1"/>
    <xf numFmtId="3" fontId="4" fillId="0" borderId="1" xfId="1" applyNumberFormat="1" applyFont="1" applyBorder="1" applyAlignment="1" applyProtection="1">
      <protection locked="0"/>
    </xf>
    <xf numFmtId="3" fontId="4" fillId="0" borderId="1" xfId="1" applyNumberFormat="1" applyFont="1" applyFill="1" applyBorder="1" applyAlignment="1" applyProtection="1"/>
    <xf numFmtId="3" fontId="4" fillId="0" borderId="1" xfId="1" applyNumberFormat="1" applyFont="1" applyFill="1" applyBorder="1" applyAlignment="1" applyProtection="1">
      <protection locked="0"/>
    </xf>
    <xf numFmtId="0" fontId="4" fillId="0" borderId="1" xfId="0" applyFont="1" applyFill="1" applyBorder="1" applyProtection="1">
      <protection locked="0"/>
    </xf>
    <xf numFmtId="3" fontId="4" fillId="0" borderId="1" xfId="1" applyNumberFormat="1" applyFont="1" applyFill="1" applyBorder="1" applyAlignment="1" applyProtection="1">
      <alignment horizontal="center"/>
    </xf>
    <xf numFmtId="1" fontId="4" fillId="0" borderId="1" xfId="0" applyNumberFormat="1" applyFont="1" applyFill="1" applyBorder="1" applyProtection="1">
      <protection locked="0"/>
    </xf>
    <xf numFmtId="3" fontId="5" fillId="0" borderId="2" xfId="0" applyNumberFormat="1" applyFont="1" applyFill="1" applyBorder="1"/>
    <xf numFmtId="3" fontId="5" fillId="0" borderId="7" xfId="0" applyNumberFormat="1" applyFont="1" applyFill="1" applyBorder="1" applyAlignment="1">
      <alignment horizontal="center"/>
    </xf>
    <xf numFmtId="3" fontId="5" fillId="0" borderId="3" xfId="0" applyNumberFormat="1" applyFont="1" applyFill="1" applyBorder="1" applyProtection="1">
      <protection locked="0"/>
    </xf>
    <xf numFmtId="3" fontId="5" fillId="0" borderId="9" xfId="0" applyNumberFormat="1" applyFont="1" applyFill="1" applyBorder="1"/>
    <xf numFmtId="0" fontId="5" fillId="0" borderId="5" xfId="0" applyFont="1" applyFill="1" applyBorder="1" applyAlignment="1">
      <alignment wrapText="1"/>
    </xf>
    <xf numFmtId="3" fontId="5" fillId="0" borderId="6" xfId="0" applyNumberFormat="1" applyFont="1" applyFill="1" applyBorder="1"/>
    <xf numFmtId="3" fontId="5" fillId="0" borderId="7" xfId="0" applyNumberFormat="1" applyFont="1" applyFill="1" applyBorder="1"/>
    <xf numFmtId="0" fontId="5" fillId="0" borderId="8" xfId="0" applyFont="1" applyFill="1" applyBorder="1" applyAlignment="1">
      <alignment wrapText="1"/>
    </xf>
    <xf numFmtId="3" fontId="5" fillId="0" borderId="3" xfId="0" applyNumberFormat="1" applyFont="1" applyFill="1" applyBorder="1"/>
    <xf numFmtId="3" fontId="5" fillId="0" borderId="0" xfId="0" applyNumberFormat="1" applyFont="1" applyFill="1" applyBorder="1"/>
    <xf numFmtId="0" fontId="5" fillId="0" borderId="10" xfId="0" applyFont="1" applyFill="1" applyBorder="1"/>
    <xf numFmtId="3" fontId="5" fillId="0" borderId="4" xfId="0" applyNumberFormat="1" applyFont="1" applyFill="1" applyBorder="1"/>
    <xf numFmtId="3" fontId="5" fillId="0" borderId="11" xfId="0" applyNumberFormat="1" applyFont="1" applyFill="1" applyBorder="1"/>
    <xf numFmtId="3" fontId="5" fillId="0" borderId="12" xfId="0" applyNumberFormat="1" applyFont="1" applyFill="1" applyBorder="1"/>
    <xf numFmtId="0" fontId="5" fillId="0" borderId="0" xfId="0" applyFont="1" applyFill="1" applyBorder="1"/>
    <xf numFmtId="3" fontId="5" fillId="0" borderId="0" xfId="0" applyNumberFormat="1" applyFont="1" applyFill="1" applyBorder="1" applyProtection="1">
      <protection locked="0"/>
    </xf>
    <xf numFmtId="0" fontId="58" fillId="0" borderId="1" xfId="0" applyFont="1" applyBorder="1" applyAlignment="1">
      <alignment vertical="center"/>
    </xf>
    <xf numFmtId="0" fontId="8" fillId="0" borderId="0" xfId="0" applyFont="1" applyAlignment="1">
      <alignment vertical="center"/>
    </xf>
    <xf numFmtId="0" fontId="0" fillId="0" borderId="0" xfId="0" applyFill="1"/>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top" wrapText="1"/>
    </xf>
    <xf numFmtId="0" fontId="15" fillId="0" borderId="16" xfId="1" applyFont="1" applyFill="1" applyBorder="1" applyAlignment="1">
      <alignment horizontal="center" vertical="center" wrapText="1"/>
    </xf>
    <xf numFmtId="167" fontId="15" fillId="0" borderId="16" xfId="1" applyNumberFormat="1" applyFont="1" applyFill="1" applyBorder="1" applyAlignment="1">
      <alignment horizontal="center" vertical="top" wrapText="1"/>
    </xf>
    <xf numFmtId="167" fontId="15" fillId="0" borderId="16" xfId="1" applyNumberFormat="1" applyFont="1" applyFill="1" applyBorder="1" applyAlignment="1" applyProtection="1">
      <alignment horizontal="center" vertical="top" wrapText="1"/>
    </xf>
    <xf numFmtId="0" fontId="15" fillId="0" borderId="17" xfId="1" applyFont="1" applyFill="1" applyBorder="1" applyAlignment="1">
      <alignment horizontal="center" vertical="center" wrapText="1"/>
    </xf>
    <xf numFmtId="167" fontId="15" fillId="0" borderId="17" xfId="1" applyNumberFormat="1" applyFont="1" applyFill="1" applyBorder="1" applyAlignment="1">
      <alignment horizontal="center" vertical="top" wrapText="1"/>
    </xf>
    <xf numFmtId="167" fontId="15" fillId="0" borderId="17" xfId="1" applyNumberFormat="1" applyFont="1" applyFill="1" applyBorder="1" applyAlignment="1" applyProtection="1">
      <alignment horizontal="center" vertical="top" wrapText="1"/>
    </xf>
    <xf numFmtId="0" fontId="15" fillId="0" borderId="18" xfId="1" applyFont="1" applyFill="1" applyBorder="1" applyAlignment="1">
      <alignment horizontal="center" vertical="center" wrapText="1"/>
    </xf>
    <xf numFmtId="167" fontId="15" fillId="0" borderId="18" xfId="1" applyNumberFormat="1" applyFont="1" applyFill="1" applyBorder="1" applyAlignment="1">
      <alignment horizontal="center" vertical="top" wrapText="1"/>
    </xf>
    <xf numFmtId="167" fontId="15" fillId="0" borderId="18" xfId="1" applyNumberFormat="1" applyFont="1" applyFill="1" applyBorder="1" applyAlignment="1" applyProtection="1">
      <alignment horizontal="center" vertical="top" wrapText="1"/>
    </xf>
    <xf numFmtId="0" fontId="0" fillId="0" borderId="0" xfId="0" applyFont="1" applyFill="1" applyBorder="1" applyAlignment="1">
      <alignment vertical="center"/>
    </xf>
    <xf numFmtId="0" fontId="37" fillId="0" borderId="0" xfId="0" applyFont="1" applyFill="1" applyProtection="1"/>
    <xf numFmtId="0" fontId="37" fillId="0" borderId="0" xfId="0" applyFont="1" applyFill="1"/>
    <xf numFmtId="0" fontId="11" fillId="0" borderId="0" xfId="0" applyFont="1" applyBorder="1" applyAlignment="1">
      <alignment vertical="center"/>
    </xf>
    <xf numFmtId="0" fontId="11" fillId="0" borderId="9" xfId="0" applyFont="1" applyBorder="1" applyAlignment="1">
      <alignment vertical="center"/>
    </xf>
    <xf numFmtId="3" fontId="48" fillId="11" borderId="3" xfId="1" applyNumberFormat="1" applyFont="1" applyFill="1" applyBorder="1" applyAlignment="1" applyProtection="1">
      <alignment wrapText="1"/>
    </xf>
    <xf numFmtId="3" fontId="48" fillId="0" borderId="3" xfId="0" applyNumberFormat="1" applyFont="1" applyFill="1" applyBorder="1" applyAlignment="1" applyProtection="1">
      <alignment wrapText="1"/>
      <protection locked="0"/>
    </xf>
    <xf numFmtId="3" fontId="48" fillId="7" borderId="1" xfId="1" applyNumberFormat="1" applyFont="1" applyFill="1" applyBorder="1" applyAlignment="1" applyProtection="1">
      <alignment horizontal="right" wrapText="1"/>
      <protection locked="0"/>
    </xf>
    <xf numFmtId="0" fontId="48" fillId="0" borderId="15" xfId="0" applyFont="1" applyBorder="1" applyAlignment="1" applyProtection="1">
      <alignment horizontal="center" vertical="top" wrapText="1"/>
    </xf>
    <xf numFmtId="0" fontId="48" fillId="0" borderId="17" xfId="1" applyFont="1" applyFill="1" applyBorder="1" applyAlignment="1">
      <alignment horizontal="center" vertical="center" wrapText="1"/>
    </xf>
    <xf numFmtId="0" fontId="60" fillId="0" borderId="0" xfId="0" applyFont="1"/>
    <xf numFmtId="0" fontId="0" fillId="0" borderId="23" xfId="0" applyBorder="1"/>
    <xf numFmtId="0" fontId="5" fillId="0" borderId="23" xfId="0" applyFont="1" applyBorder="1"/>
    <xf numFmtId="0" fontId="62" fillId="0" borderId="1" xfId="0" applyFont="1" applyBorder="1" applyAlignment="1">
      <alignment wrapText="1"/>
    </xf>
    <xf numFmtId="0" fontId="64" fillId="0" borderId="23" xfId="0" applyFont="1" applyBorder="1"/>
    <xf numFmtId="0" fontId="64" fillId="0" borderId="23" xfId="0" applyFont="1" applyBorder="1" applyAlignment="1">
      <alignment horizontal="center" wrapText="1"/>
    </xf>
    <xf numFmtId="0" fontId="64" fillId="0" borderId="23" xfId="0" applyFont="1" applyBorder="1" applyAlignment="1">
      <alignment horizontal="center" vertical="center"/>
    </xf>
    <xf numFmtId="0" fontId="64" fillId="0" borderId="23" xfId="0" applyFont="1" applyBorder="1" applyAlignment="1">
      <alignment horizontal="center" vertical="center" wrapText="1"/>
    </xf>
    <xf numFmtId="0" fontId="64" fillId="17" borderId="23" xfId="0" applyFont="1" applyFill="1" applyBorder="1" applyAlignment="1">
      <alignment horizontal="center" vertical="center" wrapText="1"/>
    </xf>
    <xf numFmtId="0" fontId="64" fillId="17" borderId="23" xfId="0" applyFont="1" applyFill="1" applyBorder="1" applyAlignment="1">
      <alignment vertical="center"/>
    </xf>
    <xf numFmtId="0" fontId="0" fillId="0" borderId="23" xfId="0" applyBorder="1" applyProtection="1">
      <protection locked="0"/>
    </xf>
    <xf numFmtId="0" fontId="64" fillId="0" borderId="0" xfId="0" applyFont="1"/>
    <xf numFmtId="0" fontId="68" fillId="0" borderId="1" xfId="0" applyFont="1" applyBorder="1" applyAlignment="1">
      <alignment horizontal="center" vertical="center" wrapText="1"/>
    </xf>
    <xf numFmtId="0" fontId="68" fillId="0" borderId="1" xfId="0" applyFont="1" applyBorder="1" applyAlignment="1">
      <alignment vertical="center" wrapText="1"/>
    </xf>
    <xf numFmtId="164" fontId="68" fillId="0" borderId="1" xfId="1" applyNumberFormat="1" applyFont="1" applyFill="1" applyBorder="1" applyAlignment="1" applyProtection="1">
      <alignment horizontal="center" vertical="center"/>
    </xf>
    <xf numFmtId="0" fontId="68" fillId="0" borderId="1" xfId="0" applyFont="1" applyFill="1" applyBorder="1" applyAlignment="1">
      <alignment horizontal="center" vertical="center" wrapText="1"/>
    </xf>
    <xf numFmtId="164" fontId="69" fillId="0" borderId="1" xfId="1" applyNumberFormat="1" applyFont="1" applyFill="1" applyBorder="1" applyAlignment="1" applyProtection="1">
      <alignment horizontal="justify" vertical="center" wrapText="1"/>
    </xf>
    <xf numFmtId="164" fontId="69" fillId="0" borderId="1" xfId="1" applyNumberFormat="1" applyFont="1" applyBorder="1" applyAlignment="1" applyProtection="1">
      <alignment vertical="center" wrapText="1"/>
    </xf>
    <xf numFmtId="0" fontId="69" fillId="0" borderId="0" xfId="0" applyFont="1" applyAlignment="1">
      <alignment wrapText="1"/>
    </xf>
    <xf numFmtId="0" fontId="68" fillId="0" borderId="0" xfId="0" applyFont="1"/>
    <xf numFmtId="0" fontId="70" fillId="0" borderId="0" xfId="0" applyFont="1" applyAlignment="1"/>
    <xf numFmtId="0" fontId="69" fillId="0" borderId="0" xfId="0" applyFont="1" applyAlignment="1"/>
    <xf numFmtId="0" fontId="69" fillId="0" borderId="0" xfId="0" applyFont="1" applyBorder="1" applyAlignment="1">
      <alignment horizontal="left" wrapText="1"/>
    </xf>
    <xf numFmtId="0" fontId="68" fillId="0" borderId="0" xfId="0" applyFont="1" applyAlignment="1">
      <alignment horizontal="justify"/>
    </xf>
    <xf numFmtId="0" fontId="69" fillId="5" borderId="1" xfId="0" applyFont="1" applyFill="1" applyBorder="1" applyAlignment="1">
      <alignment horizontal="left" vertical="center" wrapText="1"/>
    </xf>
    <xf numFmtId="0" fontId="69" fillId="10" borderId="1" xfId="0" applyFont="1" applyFill="1" applyBorder="1" applyAlignment="1">
      <alignment horizontal="center" vertical="center" wrapText="1"/>
    </xf>
    <xf numFmtId="0" fontId="69" fillId="10" borderId="1" xfId="0" applyFont="1" applyFill="1" applyBorder="1" applyAlignment="1">
      <alignment horizontal="center" vertical="center"/>
    </xf>
    <xf numFmtId="0" fontId="69" fillId="10" borderId="1" xfId="0" applyFont="1" applyFill="1" applyBorder="1" applyAlignment="1">
      <alignment horizontal="center" vertical="top" wrapText="1"/>
    </xf>
    <xf numFmtId="0" fontId="69" fillId="0" borderId="1" xfId="0" applyFont="1" applyFill="1" applyBorder="1" applyAlignment="1">
      <alignment horizontal="center" vertical="center"/>
    </xf>
    <xf numFmtId="0" fontId="69" fillId="0" borderId="1" xfId="0" applyFont="1" applyFill="1" applyBorder="1" applyAlignment="1">
      <alignment horizontal="center" vertical="center" wrapText="1"/>
    </xf>
    <xf numFmtId="0" fontId="69" fillId="0" borderId="1" xfId="0" applyFont="1" applyFill="1" applyBorder="1" applyAlignment="1">
      <alignment horizontal="center" vertical="top" wrapText="1"/>
    </xf>
    <xf numFmtId="0" fontId="68" fillId="0" borderId="0" xfId="0" applyFont="1" applyFill="1"/>
    <xf numFmtId="0" fontId="68" fillId="0" borderId="1" xfId="0" applyFont="1" applyFill="1" applyBorder="1" applyAlignment="1">
      <alignment horizontal="center" vertical="center"/>
    </xf>
    <xf numFmtId="166" fontId="68" fillId="0" borderId="1" xfId="0" applyNumberFormat="1" applyFont="1" applyFill="1" applyBorder="1" applyAlignment="1">
      <alignment horizontal="center" vertical="center"/>
    </xf>
    <xf numFmtId="0" fontId="68" fillId="0" borderId="1" xfId="0" applyFont="1" applyBorder="1" applyAlignment="1">
      <alignment vertical="center"/>
    </xf>
    <xf numFmtId="0" fontId="68" fillId="0" borderId="23" xfId="0" applyFont="1" applyBorder="1" applyAlignment="1">
      <alignment vertical="center"/>
    </xf>
    <xf numFmtId="0" fontId="68" fillId="0" borderId="0" xfId="0" applyFont="1" applyAlignment="1">
      <alignment vertical="center"/>
    </xf>
    <xf numFmtId="0" fontId="68" fillId="0" borderId="1" xfId="0" applyFont="1" applyBorder="1" applyAlignment="1">
      <alignment horizontal="center" vertical="center"/>
    </xf>
    <xf numFmtId="0" fontId="69" fillId="0" borderId="1" xfId="0" applyFont="1" applyBorder="1" applyAlignment="1">
      <alignment vertical="center" wrapText="1"/>
    </xf>
    <xf numFmtId="0" fontId="68" fillId="0" borderId="1" xfId="0" applyFont="1" applyBorder="1" applyAlignment="1">
      <alignment horizontal="center"/>
    </xf>
    <xf numFmtId="0" fontId="68" fillId="0" borderId="23" xfId="0" applyFont="1" applyBorder="1"/>
    <xf numFmtId="0" fontId="68" fillId="0" borderId="0" xfId="0" applyFont="1" applyAlignment="1">
      <alignment horizontal="center"/>
    </xf>
    <xf numFmtId="0" fontId="68" fillId="0" borderId="1" xfId="0" applyFont="1" applyFill="1" applyBorder="1" applyAlignment="1">
      <alignment vertical="center" wrapText="1"/>
    </xf>
    <xf numFmtId="0" fontId="68" fillId="0" borderId="1" xfId="0" applyFont="1" applyFill="1" applyBorder="1" applyAlignment="1">
      <alignment vertical="center"/>
    </xf>
    <xf numFmtId="0" fontId="69" fillId="0" borderId="1" xfId="0" applyFont="1" applyFill="1" applyBorder="1" applyAlignment="1">
      <alignment vertical="center" wrapText="1"/>
    </xf>
    <xf numFmtId="0" fontId="68" fillId="0" borderId="1" xfId="0" applyFont="1" applyFill="1" applyBorder="1" applyAlignment="1">
      <alignment horizontal="right" vertical="center" wrapText="1"/>
    </xf>
    <xf numFmtId="0" fontId="68" fillId="0" borderId="0" xfId="0" applyFont="1" applyAlignment="1">
      <alignment horizontal="justify" vertical="center"/>
    </xf>
    <xf numFmtId="164" fontId="69" fillId="2" borderId="1" xfId="1" applyNumberFormat="1" applyFont="1" applyFill="1" applyBorder="1" applyAlignment="1" applyProtection="1">
      <alignment horizontal="right" vertical="center" wrapText="1"/>
    </xf>
    <xf numFmtId="164" fontId="68" fillId="0" borderId="1" xfId="1" applyNumberFormat="1" applyFont="1" applyBorder="1" applyAlignment="1" applyProtection="1">
      <alignment horizontal="center" vertical="center" wrapText="1"/>
    </xf>
    <xf numFmtId="164" fontId="69" fillId="2" borderId="1" xfId="1" applyNumberFormat="1" applyFont="1" applyFill="1" applyBorder="1" applyAlignment="1" applyProtection="1">
      <alignment horizontal="center" vertical="center" wrapText="1"/>
    </xf>
    <xf numFmtId="0" fontId="68" fillId="0" borderId="1" xfId="0" applyFont="1" applyBorder="1" applyAlignment="1">
      <alignment horizontal="right" vertical="center" wrapText="1"/>
    </xf>
    <xf numFmtId="164" fontId="69" fillId="10" borderId="1" xfId="1" applyNumberFormat="1" applyFont="1" applyFill="1" applyBorder="1" applyAlignment="1" applyProtection="1">
      <alignment horizontal="right" vertical="center" wrapText="1"/>
    </xf>
    <xf numFmtId="164" fontId="69" fillId="0" borderId="1" xfId="1" applyNumberFormat="1" applyFont="1" applyBorder="1" applyAlignment="1" applyProtection="1">
      <alignment horizontal="center" vertical="center"/>
    </xf>
    <xf numFmtId="0" fontId="70" fillId="0" borderId="0" xfId="0" applyFont="1"/>
    <xf numFmtId="0" fontId="74" fillId="0" borderId="1" xfId="0" applyFont="1" applyBorder="1" applyAlignment="1">
      <alignment horizontal="center" vertical="center" wrapText="1"/>
    </xf>
    <xf numFmtId="0" fontId="68" fillId="4" borderId="7" xfId="0" applyFont="1" applyFill="1" applyBorder="1" applyAlignment="1">
      <alignment horizontal="center" vertical="center" wrapText="1"/>
    </xf>
    <xf numFmtId="0" fontId="75" fillId="4" borderId="2" xfId="0" applyFont="1" applyFill="1" applyBorder="1" applyAlignment="1">
      <alignment horizontal="center" vertical="center" wrapText="1"/>
    </xf>
    <xf numFmtId="0" fontId="68" fillId="4" borderId="2" xfId="0" applyFont="1" applyFill="1" applyBorder="1" applyAlignment="1">
      <alignment horizontal="center" vertical="center" wrapText="1"/>
    </xf>
    <xf numFmtId="0" fontId="74" fillId="4" borderId="2" xfId="0" applyFont="1" applyFill="1" applyBorder="1" applyAlignment="1">
      <alignment horizontal="center" vertical="center" wrapText="1"/>
    </xf>
    <xf numFmtId="0" fontId="72" fillId="0" borderId="2" xfId="0" applyFont="1" applyBorder="1" applyAlignment="1">
      <alignment horizontal="center" vertical="center" wrapText="1"/>
    </xf>
    <xf numFmtId="0" fontId="68" fillId="0" borderId="1" xfId="0" applyFont="1" applyBorder="1" applyAlignment="1">
      <alignment horizontal="center" wrapText="1"/>
    </xf>
    <xf numFmtId="0" fontId="74" fillId="0" borderId="1" xfId="0" applyFont="1" applyBorder="1" applyAlignment="1">
      <alignment horizontal="center" vertical="center"/>
    </xf>
    <xf numFmtId="0" fontId="74" fillId="0" borderId="23" xfId="0" applyFont="1" applyBorder="1" applyAlignment="1">
      <alignment horizontal="center" vertical="center"/>
    </xf>
    <xf numFmtId="0" fontId="69" fillId="2" borderId="1" xfId="0" applyFont="1" applyFill="1" applyBorder="1" applyAlignment="1">
      <alignment vertical="center" wrapText="1"/>
    </xf>
    <xf numFmtId="0" fontId="68" fillId="2" borderId="1" xfId="0" applyFont="1" applyFill="1" applyBorder="1" applyAlignment="1">
      <alignment vertical="center"/>
    </xf>
    <xf numFmtId="0" fontId="68" fillId="2" borderId="23" xfId="0" applyFont="1" applyFill="1" applyBorder="1" applyAlignment="1">
      <alignment vertical="center"/>
    </xf>
    <xf numFmtId="0" fontId="68" fillId="0" borderId="1" xfId="0" applyFont="1" applyBorder="1" applyAlignment="1">
      <alignment horizontal="left" vertical="center" wrapText="1"/>
    </xf>
    <xf numFmtId="0" fontId="68" fillId="0" borderId="23" xfId="0" applyFont="1" applyBorder="1" applyAlignment="1">
      <alignment horizontal="left" vertical="center" wrapText="1"/>
    </xf>
    <xf numFmtId="0" fontId="69" fillId="2" borderId="1" xfId="0" applyFont="1" applyFill="1" applyBorder="1" applyAlignment="1">
      <alignment horizontal="left" vertical="center" wrapText="1"/>
    </xf>
    <xf numFmtId="0" fontId="68" fillId="2" borderId="1" xfId="0" applyFont="1" applyFill="1" applyBorder="1" applyAlignment="1">
      <alignment horizontal="center" vertical="center" wrapText="1"/>
    </xf>
    <xf numFmtId="0" fontId="68" fillId="2" borderId="1" xfId="0" applyFont="1" applyFill="1" applyBorder="1" applyAlignment="1">
      <alignment horizontal="left" vertical="center" wrapText="1"/>
    </xf>
    <xf numFmtId="0" fontId="68" fillId="2" borderId="23" xfId="0" applyFont="1" applyFill="1" applyBorder="1" applyAlignment="1">
      <alignment horizontal="left" vertical="center" wrapText="1"/>
    </xf>
    <xf numFmtId="0" fontId="68" fillId="2" borderId="1" xfId="0" applyFont="1" applyFill="1" applyBorder="1" applyAlignment="1">
      <alignment vertical="center" wrapText="1"/>
    </xf>
    <xf numFmtId="0" fontId="68" fillId="2" borderId="1" xfId="0" applyFont="1" applyFill="1" applyBorder="1" applyAlignment="1">
      <alignment horizontal="left" vertical="center"/>
    </xf>
    <xf numFmtId="0" fontId="69" fillId="10" borderId="1" xfId="0" applyFont="1" applyFill="1" applyBorder="1" applyAlignment="1">
      <alignment vertical="center" wrapText="1"/>
    </xf>
    <xf numFmtId="0" fontId="68" fillId="10" borderId="1" xfId="0" applyFont="1" applyFill="1" applyBorder="1" applyAlignment="1">
      <alignment horizontal="center" vertical="center" wrapText="1"/>
    </xf>
    <xf numFmtId="0" fontId="68" fillId="10" borderId="1" xfId="0" applyFont="1" applyFill="1" applyBorder="1" applyAlignment="1">
      <alignment horizontal="left" vertical="center" wrapText="1"/>
    </xf>
    <xf numFmtId="0" fontId="68" fillId="10" borderId="23" xfId="0" applyFont="1" applyFill="1" applyBorder="1" applyAlignment="1">
      <alignment horizontal="left" vertical="center" wrapText="1"/>
    </xf>
    <xf numFmtId="0" fontId="74" fillId="10" borderId="1" xfId="0" applyFont="1" applyFill="1" applyBorder="1" applyAlignment="1">
      <alignment horizontal="center" vertical="center"/>
    </xf>
    <xf numFmtId="0" fontId="68" fillId="10" borderId="1" xfId="0" applyFont="1" applyFill="1" applyBorder="1" applyAlignment="1">
      <alignment horizontal="left" vertical="center"/>
    </xf>
    <xf numFmtId="0" fontId="68" fillId="10" borderId="1" xfId="0" applyFont="1" applyFill="1" applyBorder="1" applyAlignment="1">
      <alignment vertical="center"/>
    </xf>
    <xf numFmtId="0" fontId="68" fillId="10" borderId="0" xfId="0" applyFont="1" applyFill="1" applyAlignment="1">
      <alignment vertical="center"/>
    </xf>
    <xf numFmtId="0" fontId="69" fillId="0" borderId="1" xfId="0" applyFont="1" applyBorder="1" applyAlignment="1">
      <alignment horizontal="center" vertical="center"/>
    </xf>
    <xf numFmtId="0" fontId="69" fillId="0" borderId="1" xfId="0" applyFont="1" applyBorder="1" applyAlignment="1">
      <alignment horizontal="right" vertical="center" wrapText="1"/>
    </xf>
    <xf numFmtId="0" fontId="68" fillId="0" borderId="23" xfId="0" applyFont="1" applyBorder="1" applyAlignment="1">
      <alignment horizontal="right" vertical="center" wrapText="1"/>
    </xf>
    <xf numFmtId="0" fontId="69" fillId="0" borderId="0" xfId="0" applyFont="1"/>
    <xf numFmtId="0" fontId="69" fillId="0" borderId="0" xfId="0" applyFont="1" applyAlignment="1">
      <alignment horizontal="left" indent="6"/>
    </xf>
    <xf numFmtId="0" fontId="68" fillId="0" borderId="0" xfId="0" applyFont="1" applyAlignment="1">
      <alignment horizontal="left" indent="7"/>
    </xf>
    <xf numFmtId="0" fontId="69" fillId="0" borderId="0" xfId="0" applyFont="1" applyAlignment="1">
      <alignment vertical="center"/>
    </xf>
    <xf numFmtId="0" fontId="67" fillId="0" borderId="0" xfId="0" applyFont="1" applyAlignment="1">
      <alignment vertical="center"/>
    </xf>
    <xf numFmtId="0" fontId="1" fillId="0" borderId="0" xfId="0" applyFont="1" applyAlignment="1" applyProtection="1">
      <alignment horizontal="left" vertical="center"/>
    </xf>
    <xf numFmtId="0" fontId="10" fillId="0" borderId="24" xfId="0" applyFont="1" applyFill="1" applyBorder="1"/>
    <xf numFmtId="0" fontId="7" fillId="0" borderId="26" xfId="0" applyFont="1" applyBorder="1" applyProtection="1">
      <protection locked="0"/>
    </xf>
    <xf numFmtId="0" fontId="74" fillId="0" borderId="23" xfId="0" applyFont="1" applyBorder="1" applyAlignment="1">
      <alignment horizontal="center" vertical="center" wrapText="1"/>
    </xf>
    <xf numFmtId="0" fontId="72" fillId="0" borderId="23" xfId="0" applyFont="1" applyBorder="1" applyAlignment="1">
      <alignment horizontal="center" vertical="center" wrapText="1"/>
    </xf>
    <xf numFmtId="0" fontId="69" fillId="16" borderId="23" xfId="0" applyFont="1" applyFill="1" applyBorder="1" applyAlignment="1">
      <alignment horizontal="center"/>
    </xf>
    <xf numFmtId="0" fontId="80" fillId="0" borderId="0" xfId="0" applyFont="1" applyAlignment="1">
      <alignment horizontal="left"/>
    </xf>
    <xf numFmtId="0" fontId="68" fillId="0" borderId="0" xfId="0" applyFont="1" applyBorder="1"/>
    <xf numFmtId="0" fontId="68" fillId="0" borderId="0" xfId="0" applyFont="1" applyAlignment="1">
      <alignment wrapText="1"/>
    </xf>
    <xf numFmtId="0" fontId="0" fillId="0" borderId="0" xfId="0"/>
    <xf numFmtId="0" fontId="81" fillId="0" borderId="23" xfId="0" applyFont="1" applyBorder="1"/>
    <xf numFmtId="0" fontId="57" fillId="0" borderId="23" xfId="0" applyFont="1" applyBorder="1" applyAlignment="1">
      <alignment vertical="center"/>
    </xf>
    <xf numFmtId="170" fontId="57" fillId="0" borderId="23" xfId="0" applyNumberFormat="1" applyFont="1" applyBorder="1" applyAlignment="1">
      <alignment vertical="center"/>
    </xf>
    <xf numFmtId="170" fontId="57" fillId="0" borderId="4" xfId="0" applyNumberFormat="1" applyFont="1" applyBorder="1" applyAlignment="1">
      <alignment vertical="center"/>
    </xf>
    <xf numFmtId="0" fontId="82" fillId="19" borderId="3" xfId="0" applyFont="1" applyFill="1" applyBorder="1" applyAlignment="1">
      <alignment horizontal="center" vertical="center" wrapText="1"/>
    </xf>
    <xf numFmtId="0" fontId="45" fillId="21" borderId="24" xfId="0" applyFont="1" applyFill="1" applyBorder="1" applyAlignment="1">
      <alignment vertical="center" wrapText="1"/>
    </xf>
    <xf numFmtId="0" fontId="57" fillId="21" borderId="25" xfId="0" applyFont="1" applyFill="1" applyBorder="1" applyAlignment="1">
      <alignment vertical="center"/>
    </xf>
    <xf numFmtId="0" fontId="57" fillId="21" borderId="25" xfId="0" applyFont="1" applyFill="1" applyBorder="1"/>
    <xf numFmtId="0" fontId="82" fillId="0" borderId="23" xfId="0" applyFont="1" applyFill="1" applyBorder="1" applyAlignment="1">
      <alignment horizontal="center" vertical="center" wrapText="1"/>
    </xf>
    <xf numFmtId="9" fontId="57" fillId="0" borderId="23" xfId="3" applyFont="1" applyBorder="1" applyAlignment="1">
      <alignment vertical="center"/>
    </xf>
    <xf numFmtId="0" fontId="45" fillId="21" borderId="25" xfId="0" applyFont="1" applyFill="1" applyBorder="1" applyAlignment="1">
      <alignment vertical="center" wrapText="1"/>
    </xf>
    <xf numFmtId="0" fontId="57" fillId="0" borderId="4" xfId="0" applyFont="1" applyBorder="1"/>
    <xf numFmtId="0" fontId="57" fillId="0" borderId="23" xfId="0" applyFont="1" applyBorder="1"/>
    <xf numFmtId="170" fontId="57" fillId="21" borderId="25" xfId="0" applyNumberFormat="1" applyFont="1" applyFill="1" applyBorder="1" applyAlignment="1">
      <alignment vertical="center"/>
    </xf>
    <xf numFmtId="170" fontId="57" fillId="0" borderId="4" xfId="0" applyNumberFormat="1" applyFont="1" applyBorder="1"/>
    <xf numFmtId="0" fontId="57" fillId="0" borderId="24" xfId="0" applyFont="1" applyBorder="1" applyAlignment="1">
      <alignment vertical="center"/>
    </xf>
    <xf numFmtId="0" fontId="57" fillId="21" borderId="11" xfId="0" applyFont="1" applyFill="1" applyBorder="1"/>
    <xf numFmtId="0" fontId="57" fillId="21" borderId="12" xfId="0" applyFont="1" applyFill="1" applyBorder="1"/>
    <xf numFmtId="14" fontId="45" fillId="20" borderId="23" xfId="4" applyNumberFormat="1" applyFont="1" applyFill="1" applyBorder="1" applyAlignment="1">
      <alignment horizontal="center" vertical="center" wrapText="1"/>
    </xf>
    <xf numFmtId="0" fontId="45" fillId="20" borderId="23" xfId="4" applyFont="1" applyFill="1" applyBorder="1" applyAlignment="1">
      <alignment horizontal="center" vertical="center" wrapText="1"/>
    </xf>
    <xf numFmtId="0" fontId="45" fillId="0" borderId="33" xfId="0" applyFont="1" applyFill="1" applyBorder="1" applyAlignment="1">
      <alignment vertical="center" wrapText="1"/>
    </xf>
    <xf numFmtId="0" fontId="45" fillId="0" borderId="4" xfId="0" applyFont="1" applyFill="1" applyBorder="1" applyAlignment="1">
      <alignment vertical="center" wrapText="1"/>
    </xf>
    <xf numFmtId="0" fontId="57" fillId="0" borderId="27" xfId="0" applyFont="1" applyFill="1" applyBorder="1" applyAlignment="1">
      <alignment vertical="center"/>
    </xf>
    <xf numFmtId="0" fontId="57" fillId="0" borderId="23" xfId="0" applyFont="1" applyFill="1" applyBorder="1" applyAlignment="1">
      <alignment vertical="center"/>
    </xf>
    <xf numFmtId="0" fontId="57" fillId="0" borderId="28" xfId="0" applyFont="1" applyFill="1" applyBorder="1" applyAlignment="1">
      <alignment vertical="center"/>
    </xf>
    <xf numFmtId="0" fontId="57" fillId="0" borderId="2" xfId="0" applyFont="1" applyFill="1" applyBorder="1" applyAlignment="1">
      <alignment vertical="center"/>
    </xf>
    <xf numFmtId="0" fontId="46" fillId="22" borderId="32" xfId="0" applyFont="1" applyFill="1" applyBorder="1" applyAlignment="1">
      <alignment vertical="center"/>
    </xf>
    <xf numFmtId="0" fontId="57" fillId="23" borderId="33" xfId="0" applyFont="1" applyFill="1" applyBorder="1" applyAlignment="1">
      <alignment vertical="center"/>
    </xf>
    <xf numFmtId="0" fontId="57" fillId="23" borderId="4" xfId="0" applyFont="1" applyFill="1" applyBorder="1" applyAlignment="1">
      <alignment vertical="center"/>
    </xf>
    <xf numFmtId="0" fontId="46" fillId="23" borderId="32" xfId="0" applyFont="1" applyFill="1" applyBorder="1" applyAlignment="1">
      <alignment vertical="center"/>
    </xf>
    <xf numFmtId="0" fontId="85" fillId="22" borderId="32" xfId="0" applyFont="1" applyFill="1" applyBorder="1" applyAlignment="1">
      <alignment vertical="center"/>
    </xf>
    <xf numFmtId="14" fontId="45" fillId="20" borderId="27" xfId="4" applyNumberFormat="1"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24" xfId="0" applyFont="1" applyFill="1" applyBorder="1" applyAlignment="1">
      <alignment horizontal="center" vertical="center" wrapText="1"/>
    </xf>
    <xf numFmtId="0" fontId="57" fillId="0" borderId="10" xfId="0" applyFont="1" applyBorder="1"/>
    <xf numFmtId="0" fontId="82" fillId="15" borderId="24" xfId="0" applyFont="1" applyFill="1" applyBorder="1" applyAlignment="1">
      <alignment horizontal="center" vertical="center" wrapText="1"/>
    </xf>
    <xf numFmtId="0" fontId="57" fillId="21" borderId="24" xfId="0" applyFont="1" applyFill="1" applyBorder="1"/>
    <xf numFmtId="0" fontId="57" fillId="0" borderId="24" xfId="0" applyFont="1" applyBorder="1"/>
    <xf numFmtId="0" fontId="81" fillId="0" borderId="24" xfId="0" applyFont="1" applyBorder="1"/>
    <xf numFmtId="0" fontId="57" fillId="21" borderId="24" xfId="0" applyFont="1" applyFill="1" applyBorder="1" applyAlignment="1">
      <alignment vertical="center"/>
    </xf>
    <xf numFmtId="164" fontId="43" fillId="15" borderId="24" xfId="1" applyNumberFormat="1" applyFont="1" applyFill="1" applyBorder="1" applyAlignment="1" applyProtection="1">
      <alignment horizontal="center" vertical="center"/>
    </xf>
    <xf numFmtId="0" fontId="57" fillId="21" borderId="35" xfId="0" applyFont="1" applyFill="1" applyBorder="1"/>
    <xf numFmtId="0" fontId="57" fillId="0" borderId="4" xfId="0" applyFont="1" applyFill="1" applyBorder="1" applyAlignment="1">
      <alignment vertical="center"/>
    </xf>
    <xf numFmtId="170" fontId="57" fillId="0" borderId="23" xfId="0" applyNumberFormat="1" applyFont="1" applyFill="1" applyBorder="1" applyAlignment="1">
      <alignment vertical="center"/>
    </xf>
    <xf numFmtId="0" fontId="57" fillId="0" borderId="23" xfId="0" applyFont="1" applyFill="1" applyBorder="1"/>
    <xf numFmtId="0" fontId="87" fillId="0" borderId="5" xfId="0" applyFont="1" applyBorder="1" applyAlignment="1"/>
    <xf numFmtId="0" fontId="57" fillId="0" borderId="6" xfId="0" applyFont="1" applyBorder="1"/>
    <xf numFmtId="0" fontId="57" fillId="0" borderId="7" xfId="0" applyFont="1" applyBorder="1"/>
    <xf numFmtId="0" fontId="87" fillId="0" borderId="8" xfId="0" applyFont="1" applyBorder="1" applyAlignment="1"/>
    <xf numFmtId="0" fontId="88" fillId="0" borderId="0" xfId="0" applyFont="1" applyBorder="1"/>
    <xf numFmtId="0" fontId="88" fillId="0" borderId="10" xfId="0" applyFont="1" applyBorder="1"/>
    <xf numFmtId="0" fontId="88" fillId="0" borderId="11" xfId="0" applyFont="1" applyBorder="1"/>
    <xf numFmtId="0" fontId="45" fillId="19" borderId="24" xfId="0" applyFont="1" applyFill="1" applyBorder="1" applyAlignment="1">
      <alignment horizontal="center" vertical="center" wrapText="1"/>
    </xf>
    <xf numFmtId="164" fontId="43" fillId="2" borderId="23" xfId="1" applyNumberFormat="1" applyFont="1" applyFill="1" applyBorder="1" applyAlignment="1" applyProtection="1">
      <alignment horizontal="right" vertical="center" wrapText="1"/>
    </xf>
    <xf numFmtId="172" fontId="43" fillId="2" borderId="23" xfId="1" applyNumberFormat="1" applyFont="1" applyFill="1" applyBorder="1" applyAlignment="1" applyProtection="1">
      <alignment horizontal="right" vertical="center" wrapText="1"/>
    </xf>
    <xf numFmtId="172" fontId="43" fillId="2" borderId="10" xfId="1" applyNumberFormat="1" applyFont="1" applyFill="1" applyBorder="1" applyAlignment="1" applyProtection="1">
      <alignment horizontal="right" vertical="center" wrapText="1"/>
    </xf>
    <xf numFmtId="0" fontId="82" fillId="15" borderId="24" xfId="0" applyFont="1" applyFill="1" applyBorder="1" applyAlignment="1">
      <alignment horizontal="center" vertical="center" wrapText="1"/>
    </xf>
    <xf numFmtId="0" fontId="89" fillId="0" borderId="4" xfId="0" applyFont="1" applyFill="1" applyBorder="1" applyAlignment="1">
      <alignment vertical="center"/>
    </xf>
    <xf numFmtId="0" fontId="0" fillId="0" borderId="0" xfId="0"/>
    <xf numFmtId="0" fontId="0" fillId="0" borderId="0" xfId="0" applyAlignment="1">
      <alignment vertical="center"/>
    </xf>
    <xf numFmtId="0" fontId="89" fillId="0" borderId="23" xfId="0" applyFont="1" applyBorder="1" applyAlignment="1">
      <alignment vertical="center"/>
    </xf>
    <xf numFmtId="0" fontId="89" fillId="0" borderId="4" xfId="0" applyFont="1" applyBorder="1" applyAlignment="1">
      <alignment vertical="center"/>
    </xf>
    <xf numFmtId="0" fontId="89" fillId="0" borderId="23" xfId="0" applyFont="1" applyBorder="1" applyAlignment="1">
      <alignment horizontal="right" vertical="center"/>
    </xf>
    <xf numFmtId="0" fontId="82" fillId="19" borderId="23" xfId="0" applyFont="1" applyFill="1" applyBorder="1" applyAlignment="1">
      <alignment horizontal="center" vertical="center" wrapText="1"/>
    </xf>
    <xf numFmtId="0" fontId="45" fillId="19" borderId="23" xfId="0" applyFont="1" applyFill="1" applyBorder="1" applyAlignment="1">
      <alignment horizontal="center" vertical="center" wrapText="1"/>
    </xf>
    <xf numFmtId="0" fontId="89" fillId="0" borderId="2" xfId="0" applyFont="1" applyFill="1" applyBorder="1" applyAlignment="1">
      <alignment horizontal="center" vertical="center"/>
    </xf>
    <xf numFmtId="6" fontId="89" fillId="0" borderId="26" xfId="11" applyNumberFormat="1" applyFont="1" applyBorder="1" applyAlignment="1">
      <alignment horizontal="right" vertical="center" wrapText="1"/>
    </xf>
    <xf numFmtId="0" fontId="89" fillId="0" borderId="3" xfId="0" applyFont="1" applyFill="1" applyBorder="1" applyAlignment="1">
      <alignment horizontal="center" vertical="center"/>
    </xf>
    <xf numFmtId="0" fontId="89" fillId="0" borderId="4" xfId="0" applyFont="1" applyFill="1" applyBorder="1" applyAlignment="1">
      <alignment horizontal="center"/>
    </xf>
    <xf numFmtId="9" fontId="92" fillId="21" borderId="4" xfId="0" applyNumberFormat="1" applyFont="1" applyFill="1" applyBorder="1" applyAlignment="1">
      <alignment horizontal="center"/>
    </xf>
    <xf numFmtId="164" fontId="45" fillId="26" borderId="23" xfId="1" applyNumberFormat="1" applyFont="1" applyFill="1" applyBorder="1" applyAlignment="1" applyProtection="1">
      <alignment horizontal="right" vertical="center" wrapText="1"/>
    </xf>
    <xf numFmtId="0" fontId="89" fillId="0" borderId="0" xfId="0" applyFont="1"/>
    <xf numFmtId="0" fontId="89" fillId="0" borderId="0" xfId="0" applyFont="1" applyFill="1"/>
    <xf numFmtId="9" fontId="92" fillId="21" borderId="23" xfId="0" applyNumberFormat="1" applyFont="1" applyFill="1" applyBorder="1" applyAlignment="1">
      <alignment horizontal="center"/>
    </xf>
    <xf numFmtId="0" fontId="89" fillId="0" borderId="0" xfId="0" applyFont="1" applyFill="1" applyAlignment="1">
      <alignment horizontal="center"/>
    </xf>
    <xf numFmtId="0" fontId="89" fillId="0" borderId="25" xfId="0" applyFont="1" applyBorder="1"/>
    <xf numFmtId="9" fontId="92" fillId="21" borderId="23" xfId="0" applyNumberFormat="1" applyFont="1" applyFill="1" applyBorder="1" applyAlignment="1">
      <alignment horizontal="center" vertical="center"/>
    </xf>
    <xf numFmtId="0" fontId="89" fillId="0" borderId="0" xfId="0" applyFont="1" applyAlignment="1">
      <alignment horizontal="center" vertical="center"/>
    </xf>
    <xf numFmtId="0" fontId="89" fillId="0" borderId="0" xfId="0" applyFont="1" applyAlignment="1">
      <alignment vertical="center"/>
    </xf>
    <xf numFmtId="0" fontId="89" fillId="0" borderId="0" xfId="0" applyFont="1" applyBorder="1"/>
    <xf numFmtId="6" fontId="89" fillId="0" borderId="24" xfId="11" applyNumberFormat="1" applyFont="1" applyBorder="1" applyAlignment="1">
      <alignment horizontal="right" vertical="center" wrapText="1"/>
    </xf>
    <xf numFmtId="0" fontId="82" fillId="19" borderId="2" xfId="0" applyFont="1" applyFill="1" applyBorder="1" applyAlignment="1">
      <alignment horizontal="center" vertical="center" wrapText="1"/>
    </xf>
    <xf numFmtId="164" fontId="45" fillId="26" borderId="4" xfId="1" applyNumberFormat="1" applyFont="1" applyFill="1" applyBorder="1" applyAlignment="1" applyProtection="1">
      <alignment horizontal="right" vertical="center" wrapText="1"/>
    </xf>
    <xf numFmtId="0" fontId="89" fillId="0" borderId="2" xfId="0" applyFont="1" applyBorder="1"/>
    <xf numFmtId="0" fontId="89" fillId="0" borderId="3" xfId="0" applyFont="1" applyBorder="1"/>
    <xf numFmtId="170" fontId="89" fillId="0" borderId="23" xfId="0" applyNumberFormat="1" applyFont="1" applyBorder="1" applyAlignment="1">
      <alignment vertical="center" wrapText="1"/>
    </xf>
    <xf numFmtId="170" fontId="89" fillId="0" borderId="23" xfId="0" applyNumberFormat="1" applyFont="1" applyBorder="1" applyAlignment="1">
      <alignment vertical="center"/>
    </xf>
    <xf numFmtId="0" fontId="89" fillId="0" borderId="23" xfId="0" applyFont="1" applyFill="1" applyBorder="1" applyAlignment="1">
      <alignment vertical="center"/>
    </xf>
    <xf numFmtId="166" fontId="68" fillId="0" borderId="0" xfId="0" applyNumberFormat="1" applyFont="1" applyFill="1" applyBorder="1" applyAlignment="1">
      <alignment horizontal="center" vertical="center"/>
    </xf>
    <xf numFmtId="0" fontId="69" fillId="0" borderId="0" xfId="0" applyFont="1" applyFill="1" applyBorder="1" applyAlignment="1">
      <alignment horizontal="center" vertical="center" wrapText="1"/>
    </xf>
    <xf numFmtId="0" fontId="0" fillId="0" borderId="0" xfId="0"/>
    <xf numFmtId="0" fontId="90" fillId="0" borderId="0" xfId="0" applyFont="1"/>
    <xf numFmtId="0" fontId="90" fillId="0" borderId="0" xfId="0" applyFont="1" applyAlignment="1">
      <alignment horizontal="center"/>
    </xf>
    <xf numFmtId="0" fontId="90" fillId="0" borderId="23" xfId="0" applyFont="1" applyBorder="1" applyAlignment="1">
      <alignment horizontal="center" vertical="center" wrapText="1"/>
    </xf>
    <xf numFmtId="170" fontId="50" fillId="0" borderId="0" xfId="4" applyNumberFormat="1" applyFont="1"/>
    <xf numFmtId="0" fontId="90" fillId="0" borderId="0" xfId="4" applyFont="1" applyAlignment="1">
      <alignment horizontal="center"/>
    </xf>
    <xf numFmtId="0" fontId="90" fillId="0" borderId="0" xfId="4" applyFont="1"/>
    <xf numFmtId="4" fontId="90" fillId="0" borderId="0" xfId="4" applyNumberFormat="1" applyFont="1" applyBorder="1"/>
    <xf numFmtId="0" fontId="90" fillId="24" borderId="23" xfId="0" applyFont="1" applyFill="1" applyBorder="1" applyAlignment="1">
      <alignment vertical="center"/>
    </xf>
    <xf numFmtId="0" fontId="91" fillId="0" borderId="0" xfId="0" applyFont="1"/>
    <xf numFmtId="0" fontId="91" fillId="0" borderId="0" xfId="0" applyFont="1" applyAlignment="1">
      <alignment horizontal="center"/>
    </xf>
    <xf numFmtId="0" fontId="90" fillId="0" borderId="45" xfId="4" applyFont="1" applyBorder="1" applyAlignment="1">
      <alignment horizontal="right"/>
    </xf>
    <xf numFmtId="0" fontId="90" fillId="0" borderId="46" xfId="0" applyFont="1" applyBorder="1"/>
    <xf numFmtId="0" fontId="90" fillId="0" borderId="37" xfId="0" applyFont="1" applyBorder="1" applyAlignment="1">
      <alignment horizontal="right"/>
    </xf>
    <xf numFmtId="9" fontId="91" fillId="0" borderId="36" xfId="3" applyFont="1" applyBorder="1"/>
    <xf numFmtId="0" fontId="90" fillId="0" borderId="36" xfId="0" applyFont="1" applyBorder="1"/>
    <xf numFmtId="170" fontId="50" fillId="0" borderId="36" xfId="4" applyNumberFormat="1" applyFont="1" applyBorder="1"/>
    <xf numFmtId="14" fontId="90" fillId="12" borderId="36" xfId="9" applyNumberFormat="1" applyFont="1" applyFill="1" applyBorder="1" applyAlignment="1" applyProtection="1">
      <alignment vertical="center" wrapText="1"/>
    </xf>
    <xf numFmtId="1" fontId="90" fillId="12" borderId="36" xfId="8" applyNumberFormat="1" applyFont="1" applyFill="1" applyBorder="1" applyAlignment="1">
      <alignment vertical="center"/>
    </xf>
    <xf numFmtId="170" fontId="50" fillId="12" borderId="36" xfId="9" applyNumberFormat="1" applyFont="1" applyFill="1" applyBorder="1" applyAlignment="1" applyProtection="1">
      <alignment vertical="center" wrapText="1"/>
    </xf>
    <xf numFmtId="170" fontId="50" fillId="12" borderId="44" xfId="9" applyNumberFormat="1" applyFont="1" applyFill="1" applyBorder="1" applyAlignment="1" applyProtection="1">
      <alignment vertical="center" wrapText="1"/>
    </xf>
    <xf numFmtId="170" fontId="90" fillId="12" borderId="36" xfId="9" applyNumberFormat="1" applyFont="1" applyFill="1" applyBorder="1" applyAlignment="1" applyProtection="1">
      <alignment vertical="center" wrapText="1"/>
    </xf>
    <xf numFmtId="0" fontId="50" fillId="19" borderId="0" xfId="0" applyFont="1" applyFill="1" applyAlignment="1">
      <alignment vertical="center"/>
    </xf>
    <xf numFmtId="0" fontId="90" fillId="19" borderId="0" xfId="0" applyFont="1" applyFill="1"/>
    <xf numFmtId="4" fontId="50" fillId="25" borderId="0" xfId="8" applyNumberFormat="1" applyFont="1" applyFill="1" applyAlignment="1">
      <alignment horizontal="left" vertical="center"/>
    </xf>
    <xf numFmtId="0" fontId="0" fillId="19" borderId="0" xfId="0" applyFill="1"/>
    <xf numFmtId="171" fontId="90" fillId="25" borderId="0" xfId="9" applyFont="1" applyFill="1" applyBorder="1" applyAlignment="1" applyProtection="1">
      <alignment vertical="center"/>
    </xf>
    <xf numFmtId="0" fontId="90" fillId="25" borderId="0" xfId="8" applyFont="1" applyFill="1"/>
    <xf numFmtId="0" fontId="90" fillId="24" borderId="23" xfId="0" applyFont="1" applyFill="1" applyBorder="1" applyAlignment="1">
      <alignment horizontal="center" vertical="center" wrapText="1"/>
    </xf>
    <xf numFmtId="0" fontId="90" fillId="24" borderId="2" xfId="0" applyFont="1" applyFill="1" applyBorder="1" applyAlignment="1">
      <alignment vertical="center"/>
    </xf>
    <xf numFmtId="0" fontId="50" fillId="19" borderId="4" xfId="0" applyFont="1" applyFill="1" applyBorder="1" applyAlignment="1">
      <alignment horizontal="center" vertical="center" wrapText="1"/>
    </xf>
    <xf numFmtId="0" fontId="50" fillId="19" borderId="4" xfId="0" applyFont="1" applyFill="1" applyBorder="1" applyAlignment="1">
      <alignment horizontal="center" vertical="center"/>
    </xf>
    <xf numFmtId="170" fontId="93" fillId="0" borderId="36" xfId="4" applyNumberFormat="1" applyFont="1" applyBorder="1"/>
    <xf numFmtId="174" fontId="90" fillId="0" borderId="23" xfId="0" applyNumberFormat="1" applyFont="1" applyBorder="1" applyAlignment="1">
      <alignment horizontal="center" vertical="center"/>
    </xf>
    <xf numFmtId="0" fontId="50" fillId="0" borderId="24" xfId="0" applyFont="1" applyBorder="1" applyAlignment="1">
      <alignment horizontal="left" vertical="center"/>
    </xf>
    <xf numFmtId="174" fontId="64" fillId="0" borderId="23" xfId="0" applyNumberFormat="1" applyFont="1" applyBorder="1" applyAlignment="1">
      <alignment horizontal="center" vertical="center" wrapText="1"/>
    </xf>
    <xf numFmtId="174" fontId="90" fillId="0" borderId="23" xfId="0" applyNumberFormat="1" applyFont="1" applyBorder="1" applyAlignment="1">
      <alignment horizontal="center" vertical="center"/>
    </xf>
    <xf numFmtId="174" fontId="90" fillId="0" borderId="23" xfId="0" applyNumberFormat="1" applyFont="1" applyBorder="1" applyAlignment="1">
      <alignment horizontal="center" vertical="center"/>
    </xf>
    <xf numFmtId="0" fontId="0" fillId="0" borderId="0" xfId="0"/>
    <xf numFmtId="0" fontId="90" fillId="0" borderId="0" xfId="0" applyFont="1"/>
    <xf numFmtId="14" fontId="90" fillId="12" borderId="36" xfId="8" applyNumberFormat="1" applyFont="1" applyFill="1" applyBorder="1" applyAlignment="1">
      <alignment vertical="center"/>
    </xf>
    <xf numFmtId="174" fontId="90" fillId="0" borderId="23" xfId="0" applyNumberFormat="1" applyFont="1" applyBorder="1" applyAlignment="1">
      <alignment horizontal="center" vertical="center"/>
    </xf>
    <xf numFmtId="174" fontId="90" fillId="0" borderId="24" xfId="0" applyNumberFormat="1" applyFont="1" applyBorder="1" applyAlignment="1">
      <alignment horizontal="center" vertical="center"/>
    </xf>
    <xf numFmtId="0" fontId="57" fillId="0" borderId="0" xfId="0" applyFont="1" applyBorder="1"/>
    <xf numFmtId="9" fontId="67" fillId="0" borderId="4" xfId="0" applyNumberFormat="1" applyFont="1" applyBorder="1" applyAlignment="1">
      <alignment horizontal="right" vertical="center"/>
    </xf>
    <xf numFmtId="0" fontId="64" fillId="0" borderId="0" xfId="0" applyFont="1"/>
    <xf numFmtId="0" fontId="67" fillId="0" borderId="10" xfId="0" applyFont="1" applyBorder="1" applyAlignment="1">
      <alignment horizontal="center" vertical="center"/>
    </xf>
    <xf numFmtId="0" fontId="67" fillId="0" borderId="4" xfId="0" applyFont="1" applyBorder="1" applyAlignment="1">
      <alignment horizontal="justify" vertical="center" wrapText="1"/>
    </xf>
    <xf numFmtId="0" fontId="67" fillId="0" borderId="11" xfId="0" applyFont="1" applyBorder="1" applyAlignment="1">
      <alignment horizontal="justify" vertical="center"/>
    </xf>
    <xf numFmtId="0" fontId="67" fillId="0" borderId="4" xfId="0" applyFont="1" applyBorder="1" applyAlignment="1">
      <alignment horizontal="justify" vertical="center"/>
    </xf>
    <xf numFmtId="0" fontId="67" fillId="0" borderId="12" xfId="0" applyFont="1" applyBorder="1" applyAlignment="1">
      <alignment horizontal="center" vertical="center" wrapText="1"/>
    </xf>
    <xf numFmtId="0" fontId="64" fillId="0" borderId="10" xfId="0" applyFont="1" applyBorder="1" applyAlignment="1">
      <alignment horizontal="justify" vertical="center"/>
    </xf>
    <xf numFmtId="174" fontId="64" fillId="0" borderId="4" xfId="11" applyNumberFormat="1" applyFont="1" applyBorder="1" applyAlignment="1">
      <alignment vertical="center" wrapText="1"/>
    </xf>
    <xf numFmtId="174" fontId="64" fillId="0" borderId="11" xfId="11" applyNumberFormat="1" applyFont="1" applyBorder="1" applyAlignment="1">
      <alignment vertical="center"/>
    </xf>
    <xf numFmtId="9" fontId="64" fillId="0" borderId="4" xfId="0" applyNumberFormat="1" applyFont="1" applyBorder="1" applyAlignment="1">
      <alignment horizontal="right" vertical="center"/>
    </xf>
    <xf numFmtId="44" fontId="64" fillId="0" borderId="12" xfId="0" applyNumberFormat="1" applyFont="1" applyBorder="1"/>
    <xf numFmtId="0" fontId="64" fillId="0" borderId="24" xfId="0" applyFont="1" applyBorder="1" applyAlignment="1">
      <alignment horizontal="justify" vertical="center"/>
    </xf>
    <xf numFmtId="174" fontId="64" fillId="0" borderId="23" xfId="11" applyNumberFormat="1" applyFont="1" applyBorder="1" applyAlignment="1">
      <alignment vertical="center" wrapText="1"/>
    </xf>
    <xf numFmtId="174" fontId="64" fillId="0" borderId="25" xfId="11" applyNumberFormat="1" applyFont="1" applyBorder="1" applyAlignment="1">
      <alignment vertical="center"/>
    </xf>
    <xf numFmtId="44" fontId="64" fillId="0" borderId="26" xfId="0" applyNumberFormat="1" applyFont="1" applyBorder="1"/>
    <xf numFmtId="0" fontId="64" fillId="0" borderId="24" xfId="0" applyFont="1" applyBorder="1" applyAlignment="1">
      <alignment wrapText="1"/>
    </xf>
    <xf numFmtId="174" fontId="64" fillId="0" borderId="25" xfId="11" applyNumberFormat="1" applyFont="1" applyBorder="1" applyAlignment="1">
      <alignment vertical="center" wrapText="1"/>
    </xf>
    <xf numFmtId="0" fontId="67" fillId="0" borderId="10" xfId="0" applyFont="1" applyBorder="1" applyAlignment="1">
      <alignment horizontal="justify" vertical="center"/>
    </xf>
    <xf numFmtId="174" fontId="67" fillId="0" borderId="23" xfId="11" applyNumberFormat="1" applyFont="1" applyBorder="1" applyAlignment="1">
      <alignment horizontal="right" vertical="center" wrapText="1"/>
    </xf>
    <xf numFmtId="44" fontId="67" fillId="0" borderId="26" xfId="11" applyNumberFormat="1" applyFont="1" applyBorder="1" applyAlignment="1">
      <alignment horizontal="right" vertical="center" wrapText="1"/>
    </xf>
    <xf numFmtId="174" fontId="64" fillId="0" borderId="11" xfId="11" applyNumberFormat="1" applyFont="1" applyBorder="1" applyAlignment="1">
      <alignment vertical="center" wrapText="1"/>
    </xf>
    <xf numFmtId="44" fontId="64" fillId="0" borderId="23" xfId="0" applyNumberFormat="1" applyFont="1" applyBorder="1"/>
    <xf numFmtId="44" fontId="99" fillId="0" borderId="23" xfId="0" applyNumberFormat="1" applyFont="1" applyBorder="1" applyAlignment="1">
      <alignment horizontal="center"/>
    </xf>
    <xf numFmtId="0" fontId="67" fillId="28" borderId="23" xfId="0" applyFont="1" applyFill="1" applyBorder="1" applyAlignment="1">
      <alignment horizontal="left" vertical="center" wrapText="1"/>
    </xf>
    <xf numFmtId="0" fontId="64" fillId="0" borderId="23" xfId="0" applyFont="1" applyBorder="1" applyAlignment="1">
      <alignment horizontal="left" vertical="center" wrapText="1"/>
    </xf>
    <xf numFmtId="0" fontId="67" fillId="29" borderId="23" xfId="0" applyFont="1" applyFill="1" applyBorder="1" applyAlignment="1">
      <alignment horizontal="left" vertical="center" wrapText="1"/>
    </xf>
    <xf numFmtId="0" fontId="67" fillId="0" borderId="23" xfId="0" applyFont="1" applyBorder="1" applyAlignment="1">
      <alignment horizontal="left" vertical="center" wrapText="1"/>
    </xf>
    <xf numFmtId="0" fontId="64" fillId="0" borderId="23" xfId="0" applyFont="1" applyBorder="1" applyAlignment="1">
      <alignment horizontal="center" vertical="center" wrapText="1"/>
    </xf>
    <xf numFmtId="0" fontId="64" fillId="27" borderId="23" xfId="0" applyFont="1" applyFill="1" applyBorder="1" applyAlignment="1">
      <alignment horizontal="justify" vertical="center" wrapText="1"/>
    </xf>
    <xf numFmtId="172" fontId="64" fillId="27" borderId="23" xfId="0" applyNumberFormat="1" applyFont="1" applyFill="1" applyBorder="1" applyAlignment="1">
      <alignment horizontal="right" vertical="center" wrapText="1"/>
    </xf>
    <xf numFmtId="177" fontId="64" fillId="27" borderId="23" xfId="0" applyNumberFormat="1" applyFont="1" applyFill="1" applyBorder="1" applyAlignment="1">
      <alignment horizontal="right" vertical="center" wrapText="1"/>
    </xf>
    <xf numFmtId="0" fontId="57" fillId="0" borderId="0" xfId="0" applyFont="1"/>
    <xf numFmtId="0" fontId="57" fillId="0" borderId="0" xfId="0" applyFont="1" applyAlignment="1">
      <alignment vertical="center"/>
    </xf>
    <xf numFmtId="178" fontId="46" fillId="12" borderId="0" xfId="1" applyNumberFormat="1" applyFont="1" applyFill="1" applyBorder="1" applyAlignment="1" applyProtection="1">
      <alignment horizontal="right" vertical="center" wrapText="1"/>
    </xf>
    <xf numFmtId="0" fontId="57" fillId="0" borderId="23" xfId="0" applyFont="1" applyBorder="1" applyAlignment="1">
      <alignment horizontal="center" wrapText="1"/>
    </xf>
    <xf numFmtId="170" fontId="46" fillId="15" borderId="23" xfId="1" applyNumberFormat="1" applyFont="1" applyFill="1" applyBorder="1" applyAlignment="1" applyProtection="1">
      <alignment horizontal="right" vertical="center" wrapText="1"/>
    </xf>
    <xf numFmtId="170" fontId="46" fillId="15" borderId="4" xfId="1" applyNumberFormat="1" applyFont="1" applyFill="1" applyBorder="1" applyAlignment="1" applyProtection="1">
      <alignment horizontal="right" vertical="center" wrapText="1"/>
    </xf>
    <xf numFmtId="0" fontId="67" fillId="0" borderId="23" xfId="0" applyFont="1" applyBorder="1" applyAlignment="1">
      <alignment horizontal="center" vertical="center"/>
    </xf>
    <xf numFmtId="0" fontId="67" fillId="0" borderId="23" xfId="0" applyFont="1" applyBorder="1" applyAlignment="1">
      <alignment horizontal="justify" vertical="center"/>
    </xf>
    <xf numFmtId="0" fontId="64" fillId="0" borderId="23" xfId="0" applyFont="1" applyBorder="1" applyAlignment="1">
      <alignment horizontal="justify" vertical="center"/>
    </xf>
    <xf numFmtId="170" fontId="64" fillId="0" borderId="23" xfId="11" applyNumberFormat="1" applyFont="1" applyBorder="1" applyAlignment="1">
      <alignment horizontal="right" vertical="center"/>
    </xf>
    <xf numFmtId="175" fontId="64" fillId="0" borderId="23" xfId="3" applyNumberFormat="1" applyFont="1" applyBorder="1" applyAlignment="1">
      <alignment horizontal="right" vertical="center"/>
    </xf>
    <xf numFmtId="9" fontId="64" fillId="0" borderId="23" xfId="0" applyNumberFormat="1" applyFont="1" applyBorder="1" applyAlignment="1">
      <alignment horizontal="right" vertical="center"/>
    </xf>
    <xf numFmtId="0" fontId="64" fillId="0" borderId="23" xfId="0" applyFont="1" applyBorder="1"/>
    <xf numFmtId="174" fontId="67" fillId="0" borderId="23" xfId="11" applyNumberFormat="1" applyFont="1" applyBorder="1" applyAlignment="1">
      <alignment horizontal="right" vertical="center" wrapText="1"/>
    </xf>
    <xf numFmtId="170" fontId="67" fillId="0" borderId="23" xfId="0" applyNumberFormat="1" applyFont="1" applyBorder="1" applyAlignment="1">
      <alignment horizontal="right" vertical="center"/>
    </xf>
    <xf numFmtId="176" fontId="64" fillId="0" borderId="23" xfId="0" applyNumberFormat="1" applyFont="1" applyBorder="1" applyAlignment="1">
      <alignment horizontal="right" vertical="center"/>
    </xf>
    <xf numFmtId="0" fontId="57" fillId="0" borderId="23" xfId="0" applyFont="1" applyBorder="1" applyAlignment="1">
      <alignment vertical="center"/>
    </xf>
    <xf numFmtId="0" fontId="57" fillId="0" borderId="10" xfId="0" applyFont="1" applyBorder="1"/>
    <xf numFmtId="0" fontId="67" fillId="0" borderId="23" xfId="0" applyFont="1" applyBorder="1" applyAlignment="1">
      <alignment horizontal="justify" vertical="center"/>
    </xf>
    <xf numFmtId="0" fontId="64" fillId="0" borderId="23" xfId="0" applyFont="1" applyBorder="1" applyAlignment="1">
      <alignment horizontal="justify" vertical="center"/>
    </xf>
    <xf numFmtId="175" fontId="64" fillId="0" borderId="23" xfId="3" applyNumberFormat="1" applyFont="1" applyBorder="1" applyAlignment="1">
      <alignment horizontal="right" vertical="center"/>
    </xf>
    <xf numFmtId="0" fontId="67" fillId="0" borderId="23" xfId="0" applyFont="1" applyBorder="1" applyAlignment="1">
      <alignment horizontal="justify" vertical="center" wrapText="1"/>
    </xf>
    <xf numFmtId="170" fontId="64" fillId="0" borderId="23" xfId="0" applyNumberFormat="1" applyFont="1" applyBorder="1" applyAlignment="1">
      <alignment horizontal="right" vertical="center"/>
    </xf>
    <xf numFmtId="170" fontId="67" fillId="0" borderId="23" xfId="0" applyNumberFormat="1" applyFont="1" applyBorder="1" applyAlignment="1">
      <alignment horizontal="right" vertical="center"/>
    </xf>
    <xf numFmtId="175" fontId="67" fillId="0" borderId="23" xfId="3" applyNumberFormat="1" applyFont="1" applyBorder="1" applyAlignment="1">
      <alignment horizontal="right" vertical="center"/>
    </xf>
    <xf numFmtId="10" fontId="64" fillId="0" borderId="23" xfId="0" applyNumberFormat="1" applyFont="1" applyBorder="1" applyAlignment="1">
      <alignment horizontal="right" vertical="center" wrapText="1"/>
    </xf>
    <xf numFmtId="170" fontId="46" fillId="15" borderId="4" xfId="1" applyNumberFormat="1" applyFont="1" applyFill="1" applyBorder="1" applyAlignment="1" applyProtection="1">
      <alignment horizontal="center" vertical="center"/>
    </xf>
    <xf numFmtId="170" fontId="43" fillId="2" borderId="2" xfId="1" applyNumberFormat="1" applyFont="1" applyFill="1" applyBorder="1" applyAlignment="1" applyProtection="1">
      <alignment horizontal="right" vertical="center" wrapText="1"/>
    </xf>
    <xf numFmtId="170" fontId="43" fillId="2" borderId="23" xfId="1" applyNumberFormat="1" applyFont="1" applyFill="1" applyBorder="1" applyAlignment="1" applyProtection="1">
      <alignment horizontal="right" vertical="center" wrapText="1"/>
    </xf>
    <xf numFmtId="170" fontId="43" fillId="2" borderId="23" xfId="1" applyNumberFormat="1" applyFont="1" applyFill="1" applyBorder="1" applyAlignment="1" applyProtection="1">
      <alignment horizontal="center" vertical="center" wrapText="1"/>
    </xf>
    <xf numFmtId="170" fontId="43" fillId="2" borderId="2" xfId="1" applyNumberFormat="1" applyFont="1" applyFill="1" applyBorder="1" applyAlignment="1" applyProtection="1">
      <alignment horizontal="center" vertical="center" wrapText="1"/>
    </xf>
    <xf numFmtId="170" fontId="86" fillId="2" borderId="2" xfId="1" applyNumberFormat="1" applyFont="1" applyFill="1" applyBorder="1" applyAlignment="1" applyProtection="1">
      <alignment horizontal="right" vertical="center" wrapText="1"/>
    </xf>
    <xf numFmtId="9" fontId="88" fillId="0" borderId="12" xfId="3" applyFont="1" applyBorder="1"/>
    <xf numFmtId="9" fontId="86" fillId="31" borderId="23" xfId="3" applyFont="1" applyFill="1" applyBorder="1" applyAlignment="1" applyProtection="1">
      <alignment horizontal="center" vertical="center" wrapText="1"/>
    </xf>
    <xf numFmtId="0" fontId="84" fillId="0" borderId="0" xfId="0" applyFont="1" applyBorder="1" applyAlignment="1">
      <alignment horizontal="right"/>
    </xf>
    <xf numFmtId="9" fontId="88" fillId="0" borderId="9" xfId="3" applyFont="1" applyBorder="1"/>
    <xf numFmtId="0" fontId="88" fillId="0" borderId="0" xfId="0" applyFont="1" applyBorder="1"/>
    <xf numFmtId="0" fontId="64" fillId="0" borderId="23" xfId="0" applyFont="1" applyBorder="1" applyAlignment="1">
      <alignment horizontal="center" vertical="center" wrapText="1"/>
    </xf>
    <xf numFmtId="178" fontId="64" fillId="0" borderId="23" xfId="0" applyNumberFormat="1" applyFont="1" applyBorder="1" applyAlignment="1">
      <alignment horizontal="center" vertical="center" wrapText="1"/>
    </xf>
    <xf numFmtId="0" fontId="64" fillId="0" borderId="0" xfId="0" applyFont="1"/>
    <xf numFmtId="0" fontId="64" fillId="19" borderId="0" xfId="0" applyFont="1" applyFill="1"/>
    <xf numFmtId="172" fontId="64" fillId="27" borderId="23" xfId="0" applyNumberFormat="1" applyFont="1" applyFill="1" applyBorder="1" applyAlignment="1">
      <alignment horizontal="center" vertical="center" wrapText="1"/>
    </xf>
    <xf numFmtId="178" fontId="67" fillId="30" borderId="23" xfId="0" applyNumberFormat="1" applyFont="1" applyFill="1" applyBorder="1" applyAlignment="1">
      <alignment horizontal="center" vertical="center" wrapText="1"/>
    </xf>
    <xf numFmtId="0" fontId="67" fillId="30" borderId="23" xfId="0" applyFont="1" applyFill="1" applyBorder="1" applyAlignment="1">
      <alignment horizontal="center" vertical="center" wrapText="1"/>
    </xf>
    <xf numFmtId="0" fontId="67" fillId="19" borderId="0" xfId="0" applyFont="1" applyFill="1"/>
    <xf numFmtId="0" fontId="88" fillId="0" borderId="8" xfId="0" applyFont="1" applyBorder="1" applyAlignment="1">
      <alignment horizontal="right"/>
    </xf>
    <xf numFmtId="0" fontId="0" fillId="0" borderId="0" xfId="0"/>
    <xf numFmtId="164" fontId="43" fillId="2" borderId="23" xfId="1" applyNumberFormat="1" applyFont="1" applyFill="1" applyBorder="1" applyAlignment="1" applyProtection="1">
      <alignment horizontal="right" vertical="center" wrapText="1"/>
    </xf>
    <xf numFmtId="0" fontId="84" fillId="12" borderId="0" xfId="0" applyFont="1" applyFill="1"/>
    <xf numFmtId="0" fontId="46" fillId="0" borderId="0" xfId="0" applyFont="1"/>
    <xf numFmtId="0" fontId="95" fillId="0" borderId="0" xfId="0" applyFont="1"/>
    <xf numFmtId="0" fontId="57" fillId="0" borderId="0" xfId="0" applyFont="1"/>
    <xf numFmtId="164" fontId="44" fillId="2" borderId="23" xfId="1" applyNumberFormat="1" applyFont="1" applyFill="1" applyBorder="1" applyAlignment="1" applyProtection="1">
      <alignment horizontal="right" vertical="center" wrapText="1"/>
    </xf>
    <xf numFmtId="170" fontId="57" fillId="0" borderId="23" xfId="0" applyNumberFormat="1" applyFont="1" applyBorder="1" applyAlignment="1">
      <alignment vertical="center"/>
    </xf>
    <xf numFmtId="164" fontId="43" fillId="2" borderId="23" xfId="1" applyNumberFormat="1" applyFont="1" applyFill="1" applyBorder="1" applyAlignment="1" applyProtection="1">
      <alignment horizontal="right" vertical="center" wrapText="1"/>
    </xf>
    <xf numFmtId="14" fontId="90" fillId="12" borderId="36" xfId="8" applyNumberFormat="1" applyFont="1" applyFill="1" applyBorder="1" applyAlignment="1">
      <alignment vertical="center"/>
    </xf>
    <xf numFmtId="0" fontId="64" fillId="0" borderId="10" xfId="0" applyFont="1" applyBorder="1" applyAlignment="1">
      <alignment horizontal="justify" vertical="center"/>
    </xf>
    <xf numFmtId="9" fontId="64" fillId="0" borderId="4" xfId="0" applyNumberFormat="1" applyFont="1" applyBorder="1" applyAlignment="1">
      <alignment horizontal="right" vertical="center"/>
    </xf>
    <xf numFmtId="174" fontId="64" fillId="0" borderId="23" xfId="11" applyNumberFormat="1" applyFont="1" applyBorder="1" applyAlignment="1">
      <alignment vertical="center" wrapText="1"/>
    </xf>
    <xf numFmtId="44" fontId="64" fillId="0" borderId="26" xfId="0" applyNumberFormat="1" applyFont="1" applyBorder="1"/>
    <xf numFmtId="174" fontId="64" fillId="0" borderId="25" xfId="11" applyNumberFormat="1" applyFont="1" applyBorder="1" applyAlignment="1">
      <alignment vertical="center" wrapText="1"/>
    </xf>
    <xf numFmtId="175" fontId="64" fillId="0" borderId="23" xfId="3" applyNumberFormat="1" applyFont="1" applyBorder="1" applyAlignment="1">
      <alignment horizontal="right" vertical="center"/>
    </xf>
    <xf numFmtId="170" fontId="67" fillId="0" borderId="23" xfId="0" applyNumberFormat="1" applyFont="1" applyBorder="1" applyAlignment="1">
      <alignment horizontal="right" vertical="center"/>
    </xf>
    <xf numFmtId="170" fontId="43" fillId="2" borderId="2" xfId="1" applyNumberFormat="1" applyFont="1" applyFill="1" applyBorder="1" applyAlignment="1" applyProtection="1">
      <alignment horizontal="right" vertical="center" wrapText="1"/>
    </xf>
    <xf numFmtId="170" fontId="43" fillId="2" borderId="23" xfId="1" applyNumberFormat="1" applyFont="1" applyFill="1" applyBorder="1" applyAlignment="1" applyProtection="1">
      <alignment horizontal="right" vertical="center" wrapText="1"/>
    </xf>
    <xf numFmtId="0" fontId="0" fillId="18" borderId="0" xfId="0" applyFill="1"/>
    <xf numFmtId="3" fontId="12" fillId="2" borderId="1" xfId="0" applyNumberFormat="1" applyFont="1" applyFill="1" applyBorder="1" applyAlignment="1" applyProtection="1">
      <alignment horizontal="right" vertical="top" wrapText="1"/>
      <protection locked="0"/>
    </xf>
    <xf numFmtId="3" fontId="19" fillId="2" borderId="1" xfId="0" applyNumberFormat="1" applyFont="1" applyFill="1" applyBorder="1" applyAlignment="1" applyProtection="1">
      <alignment horizontal="right" vertical="top" wrapText="1"/>
      <protection locked="0"/>
    </xf>
    <xf numFmtId="3" fontId="12" fillId="0" borderId="1" xfId="0" applyNumberFormat="1" applyFont="1" applyBorder="1" applyAlignment="1" applyProtection="1">
      <alignment horizontal="right" vertical="top" wrapText="1"/>
      <protection locked="0"/>
    </xf>
    <xf numFmtId="3" fontId="19" fillId="0" borderId="1" xfId="0" applyNumberFormat="1" applyFont="1" applyBorder="1" applyAlignment="1" applyProtection="1">
      <alignment horizontal="right" vertical="top" wrapText="1"/>
      <protection locked="0"/>
    </xf>
    <xf numFmtId="3" fontId="12" fillId="0" borderId="1" xfId="0" applyNumberFormat="1" applyFont="1" applyBorder="1" applyAlignment="1" applyProtection="1">
      <alignment horizontal="center" vertical="top" wrapText="1"/>
      <protection locked="0"/>
    </xf>
    <xf numFmtId="0" fontId="68" fillId="0" borderId="1" xfId="0" applyFont="1" applyFill="1" applyBorder="1" applyAlignment="1">
      <alignment horizontal="left" vertical="center"/>
    </xf>
    <xf numFmtId="0" fontId="72" fillId="0" borderId="1" xfId="0" applyFont="1" applyFill="1" applyBorder="1" applyAlignment="1">
      <alignment horizontal="left" vertical="center" wrapText="1"/>
    </xf>
    <xf numFmtId="3" fontId="0" fillId="0" borderId="0" xfId="0" applyNumberFormat="1" applyBorder="1"/>
    <xf numFmtId="3" fontId="0" fillId="0" borderId="9" xfId="0" applyNumberFormat="1" applyBorder="1"/>
    <xf numFmtId="3" fontId="5" fillId="0" borderId="0" xfId="0" applyNumberFormat="1" applyFont="1" applyBorder="1"/>
    <xf numFmtId="3" fontId="8" fillId="0" borderId="1" xfId="0" applyNumberFormat="1" applyFont="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3" fontId="5" fillId="0" borderId="1" xfId="0" applyNumberFormat="1" applyFont="1" applyBorder="1" applyProtection="1">
      <protection locked="0"/>
    </xf>
    <xf numFmtId="0" fontId="68" fillId="0" borderId="1" xfId="0" applyFont="1" applyFill="1" applyBorder="1" applyAlignment="1">
      <alignment horizontal="center" vertical="center"/>
    </xf>
    <xf numFmtId="0" fontId="50" fillId="0" borderId="10" xfId="0" applyFont="1" applyFill="1" applyBorder="1" applyAlignment="1">
      <alignment horizontal="center" vertical="center"/>
    </xf>
    <xf numFmtId="164" fontId="69" fillId="0" borderId="1" xfId="1" applyNumberFormat="1" applyFont="1" applyFill="1" applyBorder="1" applyAlignment="1" applyProtection="1">
      <alignment horizontal="center" vertical="center" wrapText="1"/>
    </xf>
    <xf numFmtId="164" fontId="69" fillId="0" borderId="1" xfId="1" applyNumberFormat="1" applyFont="1" applyFill="1" applyBorder="1" applyAlignment="1" applyProtection="1">
      <alignment horizontal="center" vertical="center"/>
    </xf>
    <xf numFmtId="0" fontId="68" fillId="0" borderId="0" xfId="0" applyFont="1" applyFill="1" applyAlignment="1">
      <alignment horizontal="justify"/>
    </xf>
    <xf numFmtId="0" fontId="69" fillId="0" borderId="1" xfId="0" applyFont="1" applyFill="1" applyBorder="1" applyAlignment="1">
      <alignment horizontal="left" vertical="center" wrapText="1"/>
    </xf>
    <xf numFmtId="0" fontId="72" fillId="0" borderId="1"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8" fillId="0" borderId="23" xfId="0" applyFont="1" applyFill="1" applyBorder="1" applyAlignment="1">
      <alignment vertical="center"/>
    </xf>
    <xf numFmtId="0" fontId="68" fillId="0" borderId="1" xfId="0" applyFont="1" applyFill="1" applyBorder="1" applyAlignment="1">
      <alignment horizontal="center"/>
    </xf>
    <xf numFmtId="0" fontId="68" fillId="0" borderId="23" xfId="0" applyFont="1" applyFill="1" applyBorder="1"/>
    <xf numFmtId="0" fontId="68" fillId="0" borderId="0" xfId="0" applyFont="1" applyFill="1" applyAlignment="1">
      <alignment horizontal="center"/>
    </xf>
    <xf numFmtId="0" fontId="68" fillId="0" borderId="1"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74" fillId="0" borderId="1" xfId="0" applyFont="1" applyFill="1" applyBorder="1" applyAlignment="1">
      <alignment horizontal="center" vertical="center"/>
    </xf>
    <xf numFmtId="9" fontId="57" fillId="0" borderId="23" xfId="3" applyFont="1" applyFill="1" applyBorder="1" applyAlignment="1">
      <alignment vertical="center"/>
    </xf>
    <xf numFmtId="0" fontId="57" fillId="0" borderId="24" xfId="0" applyFont="1" applyFill="1" applyBorder="1" applyAlignment="1">
      <alignment vertical="center"/>
    </xf>
    <xf numFmtId="0" fontId="68" fillId="0" borderId="0" xfId="0" applyFont="1" applyFill="1" applyAlignment="1">
      <alignment vertical="center"/>
    </xf>
    <xf numFmtId="0" fontId="73" fillId="0" borderId="0" xfId="0" applyFont="1" applyAlignment="1">
      <alignment horizontal="center" vertical="center" wrapText="1"/>
    </xf>
    <xf numFmtId="0" fontId="68" fillId="0" borderId="0" xfId="0" applyFont="1" applyBorder="1" applyAlignment="1">
      <alignment horizontal="center" wrapText="1"/>
    </xf>
    <xf numFmtId="0" fontId="79" fillId="0" borderId="24" xfId="0" applyFont="1" applyBorder="1" applyAlignment="1">
      <alignment horizontal="center" vertical="center" wrapText="1"/>
    </xf>
    <xf numFmtId="0" fontId="79" fillId="0" borderId="26" xfId="0" applyFont="1" applyBorder="1" applyAlignment="1">
      <alignment horizontal="center" vertical="center" wrapText="1"/>
    </xf>
    <xf numFmtId="170" fontId="67" fillId="29" borderId="24" xfId="0" applyNumberFormat="1" applyFont="1" applyFill="1" applyBorder="1" applyAlignment="1">
      <alignment horizontal="center" vertical="center" wrapText="1"/>
    </xf>
    <xf numFmtId="170" fontId="67" fillId="29" borderId="26" xfId="0" applyNumberFormat="1" applyFont="1" applyFill="1" applyBorder="1" applyAlignment="1">
      <alignment horizontal="center" vertical="center" wrapText="1"/>
    </xf>
    <xf numFmtId="170" fontId="67" fillId="0" borderId="23" xfId="0" applyNumberFormat="1" applyFont="1" applyBorder="1" applyAlignment="1">
      <alignment horizontal="left" vertical="center" wrapText="1"/>
    </xf>
    <xf numFmtId="170" fontId="64" fillId="0" borderId="23" xfId="0" applyNumberFormat="1" applyFont="1" applyBorder="1" applyAlignment="1">
      <alignment horizontal="left" vertical="center" wrapText="1"/>
    </xf>
    <xf numFmtId="0" fontId="64" fillId="0" borderId="24" xfId="0" applyFont="1" applyBorder="1" applyAlignment="1">
      <alignment horizontal="right" vertical="center" wrapText="1"/>
    </xf>
    <xf numFmtId="0" fontId="64" fillId="0" borderId="25" xfId="0" applyFont="1" applyBorder="1" applyAlignment="1">
      <alignment horizontal="right" vertical="center" wrapText="1"/>
    </xf>
    <xf numFmtId="0" fontId="64" fillId="0" borderId="26" xfId="0" applyFont="1" applyBorder="1" applyAlignment="1">
      <alignment horizontal="right" vertical="center" wrapText="1"/>
    </xf>
    <xf numFmtId="0" fontId="97" fillId="19" borderId="24" xfId="0" applyFont="1" applyFill="1" applyBorder="1" applyAlignment="1">
      <alignment horizontal="center" vertical="center"/>
    </xf>
    <xf numFmtId="0" fontId="97" fillId="19" borderId="25" xfId="0" applyFont="1" applyFill="1" applyBorder="1" applyAlignment="1">
      <alignment horizontal="center" vertical="center"/>
    </xf>
    <xf numFmtId="0" fontId="97" fillId="19" borderId="26" xfId="0" applyFont="1" applyFill="1" applyBorder="1" applyAlignment="1">
      <alignment horizontal="center" vertical="center"/>
    </xf>
    <xf numFmtId="0" fontId="67" fillId="0" borderId="23" xfId="0" applyFont="1" applyBorder="1" applyAlignment="1">
      <alignment horizontal="center" vertical="center"/>
    </xf>
    <xf numFmtId="0" fontId="67" fillId="0" borderId="23" xfId="0" applyFont="1" applyBorder="1" applyAlignment="1">
      <alignment horizontal="center" vertical="center" wrapText="1"/>
    </xf>
    <xf numFmtId="0" fontId="67" fillId="19" borderId="24" xfId="0" applyFont="1" applyFill="1" applyBorder="1" applyAlignment="1">
      <alignment horizontal="center" vertical="center" wrapText="1"/>
    </xf>
    <xf numFmtId="0" fontId="67" fillId="19" borderId="25" xfId="0" applyFont="1" applyFill="1" applyBorder="1" applyAlignment="1">
      <alignment horizontal="center" vertical="center"/>
    </xf>
    <xf numFmtId="0" fontId="67" fillId="19" borderId="24" xfId="17" applyFont="1" applyFill="1" applyBorder="1" applyAlignment="1">
      <alignment horizontal="center" vertical="center" wrapText="1"/>
    </xf>
    <xf numFmtId="0" fontId="67" fillId="19" borderId="25" xfId="17" applyFont="1" applyFill="1" applyBorder="1" applyAlignment="1">
      <alignment horizontal="center" vertical="center" wrapText="1"/>
    </xf>
    <xf numFmtId="0" fontId="67" fillId="19" borderId="26" xfId="17" applyFont="1" applyFill="1" applyBorder="1" applyAlignment="1">
      <alignment horizontal="center" vertical="center" wrapText="1"/>
    </xf>
    <xf numFmtId="0" fontId="68" fillId="0" borderId="6" xfId="0" applyFont="1" applyBorder="1" applyAlignment="1">
      <alignment horizontal="center" wrapText="1"/>
    </xf>
    <xf numFmtId="0" fontId="67" fillId="19" borderId="25" xfId="0" applyFont="1" applyFill="1" applyBorder="1" applyAlignment="1">
      <alignment horizontal="center" vertical="center" wrapText="1"/>
    </xf>
    <xf numFmtId="0" fontId="67" fillId="19" borderId="26" xfId="0" applyFont="1" applyFill="1" applyBorder="1" applyAlignment="1">
      <alignment horizontal="center" vertical="center" wrapText="1"/>
    </xf>
    <xf numFmtId="170" fontId="64" fillId="27" borderId="24" xfId="0" applyNumberFormat="1" applyFont="1" applyFill="1" applyBorder="1" applyAlignment="1">
      <alignment horizontal="center" vertical="center" wrapText="1"/>
    </xf>
    <xf numFmtId="170" fontId="64" fillId="27" borderId="26" xfId="0" applyNumberFormat="1" applyFont="1" applyFill="1" applyBorder="1" applyAlignment="1">
      <alignment horizontal="center" vertical="center" wrapText="1"/>
    </xf>
    <xf numFmtId="170" fontId="64" fillId="28" borderId="24" xfId="0" applyNumberFormat="1" applyFont="1" applyFill="1" applyBorder="1" applyAlignment="1">
      <alignment horizontal="center" vertical="center" wrapText="1"/>
    </xf>
    <xf numFmtId="170" fontId="64" fillId="28" borderId="26" xfId="0" applyNumberFormat="1" applyFont="1" applyFill="1" applyBorder="1" applyAlignment="1">
      <alignment horizontal="center" vertical="center" wrapText="1"/>
    </xf>
    <xf numFmtId="170" fontId="64" fillId="29" borderId="24" xfId="0" applyNumberFormat="1" applyFont="1" applyFill="1" applyBorder="1" applyAlignment="1">
      <alignment horizontal="center" vertical="center" wrapText="1"/>
    </xf>
    <xf numFmtId="0" fontId="64" fillId="29" borderId="26" xfId="0" applyFont="1" applyFill="1" applyBorder="1" applyAlignment="1">
      <alignment horizontal="center" vertical="center" wrapText="1"/>
    </xf>
    <xf numFmtId="170" fontId="64" fillId="0" borderId="24" xfId="0" applyNumberFormat="1" applyFont="1" applyBorder="1" applyAlignment="1">
      <alignment horizontal="right" vertical="center" wrapText="1"/>
    </xf>
    <xf numFmtId="0" fontId="96" fillId="0" borderId="24" xfId="0" applyFont="1" applyBorder="1" applyAlignment="1">
      <alignment horizontal="center" vertical="center" wrapText="1"/>
    </xf>
    <xf numFmtId="0" fontId="96" fillId="0" borderId="26" xfId="0" applyFont="1" applyBorder="1" applyAlignment="1">
      <alignment horizontal="center" vertical="center" wrapText="1"/>
    </xf>
    <xf numFmtId="0" fontId="46" fillId="20" borderId="34" xfId="0" applyFont="1" applyFill="1" applyBorder="1" applyAlignment="1">
      <alignment horizontal="center" vertical="center"/>
    </xf>
    <xf numFmtId="0" fontId="46" fillId="20" borderId="25" xfId="0" applyFont="1" applyFill="1" applyBorder="1" applyAlignment="1">
      <alignment horizontal="center" vertical="center"/>
    </xf>
    <xf numFmtId="0" fontId="46" fillId="20" borderId="26" xfId="0" applyFont="1" applyFill="1" applyBorder="1" applyAlignment="1">
      <alignment horizontal="center" vertical="center"/>
    </xf>
    <xf numFmtId="0" fontId="85" fillId="22" borderId="29" xfId="0" applyFont="1" applyFill="1" applyBorder="1" applyAlignment="1">
      <alignment horizontal="center" vertical="center" wrapText="1"/>
    </xf>
    <xf numFmtId="0" fontId="85" fillId="22" borderId="30" xfId="0" applyFont="1" applyFill="1" applyBorder="1" applyAlignment="1">
      <alignment horizontal="center" vertical="center" wrapText="1"/>
    </xf>
    <xf numFmtId="0" fontId="85" fillId="22" borderId="31" xfId="0" applyFont="1" applyFill="1" applyBorder="1" applyAlignment="1">
      <alignment horizontal="center" vertical="center" wrapText="1"/>
    </xf>
    <xf numFmtId="0" fontId="46" fillId="22" borderId="29" xfId="0" applyFont="1" applyFill="1" applyBorder="1" applyAlignment="1">
      <alignment horizontal="right" vertical="center"/>
    </xf>
    <xf numFmtId="0" fontId="46" fillId="22" borderId="30" xfId="0" applyFont="1" applyFill="1" applyBorder="1" applyAlignment="1">
      <alignment horizontal="right" vertical="center"/>
    </xf>
    <xf numFmtId="0" fontId="46" fillId="22" borderId="31" xfId="0" applyFont="1" applyFill="1" applyBorder="1" applyAlignment="1">
      <alignment horizontal="right" vertical="center"/>
    </xf>
    <xf numFmtId="0" fontId="46" fillId="22" borderId="29" xfId="0" applyFont="1" applyFill="1" applyBorder="1" applyAlignment="1">
      <alignment horizontal="center" vertical="center"/>
    </xf>
    <xf numFmtId="0" fontId="46" fillId="22" borderId="30" xfId="0" applyFont="1" applyFill="1" applyBorder="1" applyAlignment="1">
      <alignment horizontal="center" vertical="center"/>
    </xf>
    <xf numFmtId="0" fontId="46" fillId="22" borderId="31" xfId="0" applyFont="1" applyFill="1" applyBorder="1" applyAlignment="1">
      <alignment horizontal="center" vertical="center"/>
    </xf>
    <xf numFmtId="0" fontId="46" fillId="23" borderId="29" xfId="0" applyFont="1" applyFill="1" applyBorder="1" applyAlignment="1">
      <alignment horizontal="center" vertical="center" wrapText="1"/>
    </xf>
    <xf numFmtId="0" fontId="46" fillId="23" borderId="30" xfId="0" applyFont="1" applyFill="1" applyBorder="1" applyAlignment="1">
      <alignment horizontal="center" vertical="center" wrapText="1"/>
    </xf>
    <xf numFmtId="0" fontId="46" fillId="23" borderId="31" xfId="0" applyFont="1" applyFill="1" applyBorder="1" applyAlignment="1">
      <alignment horizontal="center" vertical="center" wrapText="1"/>
    </xf>
    <xf numFmtId="0" fontId="96" fillId="0" borderId="25" xfId="0" applyFont="1" applyBorder="1" applyAlignment="1">
      <alignment horizontal="center" vertical="center" wrapText="1"/>
    </xf>
    <xf numFmtId="0" fontId="69" fillId="4" borderId="24" xfId="0" applyFont="1" applyFill="1" applyBorder="1" applyAlignment="1">
      <alignment horizontal="center" vertical="center"/>
    </xf>
    <xf numFmtId="0" fontId="69" fillId="4" borderId="25" xfId="0" applyFont="1" applyFill="1" applyBorder="1" applyAlignment="1">
      <alignment horizontal="center" vertical="center"/>
    </xf>
    <xf numFmtId="0" fontId="69" fillId="4" borderId="26" xfId="0" applyFont="1" applyFill="1" applyBorder="1" applyAlignment="1">
      <alignment horizontal="center" vertical="center"/>
    </xf>
    <xf numFmtId="0" fontId="69" fillId="0" borderId="2" xfId="0" applyFont="1" applyBorder="1" applyAlignment="1">
      <alignment horizontal="center" vertical="center" wrapText="1"/>
    </xf>
    <xf numFmtId="0" fontId="69" fillId="0" borderId="4" xfId="0" applyFont="1" applyBorder="1" applyAlignment="1">
      <alignment horizontal="center" vertical="center" wrapText="1"/>
    </xf>
    <xf numFmtId="0" fontId="68" fillId="0" borderId="24" xfId="0" applyFont="1" applyBorder="1" applyAlignment="1">
      <alignment horizontal="center" vertical="center"/>
    </xf>
    <xf numFmtId="0" fontId="68" fillId="0" borderId="26" xfId="0" applyFont="1" applyBorder="1" applyAlignment="1">
      <alignment horizontal="center" vertical="center"/>
    </xf>
    <xf numFmtId="0" fontId="69" fillId="0" borderId="2"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46" fillId="19" borderId="10" xfId="0" applyFont="1" applyFill="1" applyBorder="1" applyAlignment="1">
      <alignment horizontal="center" vertical="center"/>
    </xf>
    <xf numFmtId="0" fontId="46" fillId="19" borderId="11" xfId="0" applyFont="1" applyFill="1" applyBorder="1" applyAlignment="1">
      <alignment horizontal="center" vertical="center"/>
    </xf>
    <xf numFmtId="0" fontId="65" fillId="3" borderId="0" xfId="1" applyFont="1" applyFill="1" applyBorder="1" applyAlignment="1">
      <alignment horizontal="left" vertical="center"/>
    </xf>
    <xf numFmtId="0" fontId="14" fillId="0" borderId="1" xfId="1" applyFont="1" applyBorder="1" applyAlignment="1">
      <alignment horizontal="center" vertical="center" wrapText="1"/>
    </xf>
    <xf numFmtId="0" fontId="14" fillId="0" borderId="1" xfId="1" applyFont="1" applyFill="1" applyBorder="1" applyAlignment="1">
      <alignment horizontal="center" vertical="center" wrapText="1"/>
    </xf>
    <xf numFmtId="0" fontId="64" fillId="0" borderId="23" xfId="0" applyFont="1" applyBorder="1" applyAlignment="1">
      <alignment horizontal="center" vertical="center" wrapText="1"/>
    </xf>
    <xf numFmtId="0" fontId="50" fillId="0" borderId="0" xfId="0" applyFont="1" applyBorder="1" applyAlignment="1">
      <alignment horizontal="center" vertical="center"/>
    </xf>
    <xf numFmtId="0" fontId="46" fillId="19" borderId="24" xfId="0" applyFont="1" applyFill="1" applyBorder="1" applyAlignment="1">
      <alignment horizontal="center" vertical="center"/>
    </xf>
    <xf numFmtId="0" fontId="46" fillId="19" borderId="25" xfId="0" applyFont="1" applyFill="1" applyBorder="1" applyAlignment="1">
      <alignment horizontal="center" vertical="center"/>
    </xf>
    <xf numFmtId="0" fontId="46" fillId="19" borderId="26" xfId="0" applyFont="1" applyFill="1" applyBorder="1" applyAlignment="1">
      <alignment horizontal="center" vertical="center"/>
    </xf>
    <xf numFmtId="0" fontId="50" fillId="19" borderId="47" xfId="4" applyFont="1" applyFill="1" applyBorder="1" applyAlignment="1">
      <alignment horizontal="center" wrapText="1"/>
    </xf>
    <xf numFmtId="0" fontId="50" fillId="19" borderId="48" xfId="4" applyFont="1" applyFill="1" applyBorder="1" applyAlignment="1">
      <alignment horizontal="center" wrapText="1"/>
    </xf>
    <xf numFmtId="0" fontId="90" fillId="0" borderId="39" xfId="8" applyFont="1" applyBorder="1" applyAlignment="1">
      <alignment horizontal="left" vertical="center" wrapText="1"/>
    </xf>
    <xf numFmtId="0" fontId="90" fillId="0" borderId="17" xfId="8" applyFont="1" applyBorder="1" applyAlignment="1">
      <alignment horizontal="left" vertical="center" wrapText="1"/>
    </xf>
    <xf numFmtId="0" fontId="90" fillId="0" borderId="42" xfId="8" applyFont="1" applyBorder="1" applyAlignment="1">
      <alignment horizontal="left" vertical="center" wrapText="1"/>
    </xf>
    <xf numFmtId="0" fontId="90" fillId="0" borderId="40" xfId="8" applyFont="1" applyBorder="1" applyAlignment="1">
      <alignment wrapText="1"/>
    </xf>
    <xf numFmtId="0" fontId="90" fillId="0" borderId="41" xfId="8" applyFont="1" applyBorder="1" applyAlignment="1">
      <alignment wrapText="1"/>
    </xf>
    <xf numFmtId="0" fontId="90" fillId="0" borderId="43" xfId="8" applyFont="1" applyBorder="1" applyAlignment="1">
      <alignment wrapText="1"/>
    </xf>
    <xf numFmtId="0" fontId="90" fillId="0" borderId="37" xfId="8" applyFont="1" applyBorder="1" applyAlignment="1">
      <alignment horizontal="left"/>
    </xf>
    <xf numFmtId="0" fontId="90" fillId="0" borderId="38" xfId="8" applyFont="1" applyBorder="1" applyAlignment="1">
      <alignment horizontal="left"/>
    </xf>
    <xf numFmtId="0" fontId="90" fillId="0" borderId="39" xfId="8" applyFont="1" applyBorder="1" applyAlignment="1"/>
    <xf numFmtId="0" fontId="90" fillId="0" borderId="17" xfId="8" applyFont="1" applyBorder="1" applyAlignment="1"/>
    <xf numFmtId="0" fontId="90" fillId="0" borderId="42" xfId="8" applyFont="1" applyBorder="1" applyAlignment="1"/>
    <xf numFmtId="0" fontId="90" fillId="0" borderId="39" xfId="8" applyFont="1" applyBorder="1" applyAlignment="1">
      <alignment wrapText="1"/>
    </xf>
    <xf numFmtId="0" fontId="90" fillId="0" borderId="17" xfId="8" applyFont="1" applyBorder="1" applyAlignment="1">
      <alignment wrapText="1"/>
    </xf>
    <xf numFmtId="0" fontId="90" fillId="0" borderId="42" xfId="8" applyFont="1" applyBorder="1" applyAlignment="1">
      <alignment wrapText="1"/>
    </xf>
    <xf numFmtId="0" fontId="90" fillId="0" borderId="49" xfId="13" applyFont="1" applyBorder="1" applyAlignment="1">
      <alignment horizontal="left"/>
    </xf>
    <xf numFmtId="0" fontId="90" fillId="0" borderId="50" xfId="13" applyFont="1" applyBorder="1" applyAlignment="1">
      <alignment horizontal="left"/>
    </xf>
    <xf numFmtId="0" fontId="90" fillId="0" borderId="51" xfId="13" applyFont="1" applyBorder="1" applyAlignment="1">
      <alignment horizontal="left"/>
    </xf>
    <xf numFmtId="0" fontId="67" fillId="0" borderId="0" xfId="0" applyFont="1" applyBorder="1" applyAlignment="1">
      <alignment horizontal="left" wrapText="1"/>
    </xf>
    <xf numFmtId="0" fontId="69" fillId="10" borderId="1" xfId="0" applyFont="1" applyFill="1" applyBorder="1" applyAlignment="1">
      <alignment vertical="top" wrapText="1"/>
    </xf>
    <xf numFmtId="0" fontId="68" fillId="0" borderId="1" xfId="0" applyFont="1" applyFill="1" applyBorder="1" applyAlignment="1">
      <alignment horizontal="center" vertical="center"/>
    </xf>
    <xf numFmtId="0" fontId="45" fillId="19" borderId="0" xfId="0" applyFont="1" applyFill="1" applyBorder="1" applyAlignment="1">
      <alignment horizontal="center"/>
    </xf>
    <xf numFmtId="0" fontId="89" fillId="0" borderId="7" xfId="0" applyFont="1" applyBorder="1" applyAlignment="1">
      <alignment horizontal="center" vertical="center" wrapText="1"/>
    </xf>
    <xf numFmtId="0" fontId="89" fillId="0" borderId="9" xfId="0" applyFont="1" applyBorder="1" applyAlignment="1">
      <alignment horizontal="center" vertical="center" wrapText="1"/>
    </xf>
    <xf numFmtId="0" fontId="89" fillId="0" borderId="4"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3" xfId="0" applyFont="1" applyBorder="1" applyAlignment="1">
      <alignment horizontal="center" vertical="center" wrapText="1"/>
    </xf>
    <xf numFmtId="0" fontId="77" fillId="0" borderId="0" xfId="0" applyFont="1" applyBorder="1" applyAlignment="1" applyProtection="1">
      <alignment horizontal="center" vertical="center" wrapText="1"/>
    </xf>
    <xf numFmtId="0" fontId="12" fillId="2" borderId="13" xfId="0" applyFont="1" applyFill="1" applyBorder="1" applyAlignment="1" applyProtection="1">
      <alignment vertical="top" wrapText="1"/>
    </xf>
    <xf numFmtId="0" fontId="12" fillId="2" borderId="19" xfId="0" applyFont="1" applyFill="1" applyBorder="1" applyAlignment="1" applyProtection="1">
      <alignment vertical="top" wrapText="1"/>
    </xf>
    <xf numFmtId="0" fontId="20" fillId="2" borderId="13" xfId="0" applyFont="1" applyFill="1" applyBorder="1" applyAlignment="1" applyProtection="1">
      <alignment vertical="top" wrapText="1"/>
    </xf>
    <xf numFmtId="0" fontId="20" fillId="2" borderId="19" xfId="0" applyFont="1" applyFill="1" applyBorder="1" applyAlignment="1" applyProtection="1">
      <alignment vertical="top" wrapText="1"/>
    </xf>
    <xf numFmtId="0" fontId="12" fillId="2" borderId="15" xfId="0" applyFont="1" applyFill="1" applyBorder="1" applyAlignment="1" applyProtection="1">
      <alignment horizontal="center" vertical="top" wrapText="1"/>
    </xf>
    <xf numFmtId="3" fontId="12" fillId="2" borderId="1" xfId="0" applyNumberFormat="1" applyFont="1" applyFill="1" applyBorder="1" applyAlignment="1" applyProtection="1">
      <alignment horizontal="right" vertical="top" wrapText="1"/>
      <protection locked="0"/>
    </xf>
    <xf numFmtId="3" fontId="19" fillId="2" borderId="1" xfId="0" applyNumberFormat="1" applyFont="1" applyFill="1" applyBorder="1" applyAlignment="1" applyProtection="1">
      <alignment horizontal="right" vertical="top" wrapText="1"/>
      <protection locked="0"/>
    </xf>
    <xf numFmtId="0" fontId="19" fillId="0" borderId="0" xfId="0" applyFont="1" applyBorder="1" applyAlignment="1" applyProtection="1">
      <alignment horizontal="right" vertical="top" wrapText="1"/>
    </xf>
    <xf numFmtId="0" fontId="12" fillId="0" borderId="13" xfId="0" applyFont="1" applyBorder="1" applyAlignment="1" applyProtection="1">
      <alignment vertical="top" wrapText="1"/>
    </xf>
    <xf numFmtId="0" fontId="12" fillId="0" borderId="19" xfId="0" applyFont="1" applyBorder="1" applyAlignment="1" applyProtection="1">
      <alignment vertical="top" wrapText="1"/>
    </xf>
    <xf numFmtId="0" fontId="21" fillId="0" borderId="13" xfId="0" applyFont="1" applyBorder="1" applyAlignment="1" applyProtection="1">
      <alignment vertical="top" wrapText="1"/>
    </xf>
    <xf numFmtId="0" fontId="21" fillId="0" borderId="19"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0" xfId="0" applyFont="1" applyBorder="1" applyAlignment="1" applyProtection="1">
      <alignment horizontal="left" vertical="top" wrapText="1"/>
    </xf>
    <xf numFmtId="0" fontId="12" fillId="0" borderId="0" xfId="0" applyFont="1" applyBorder="1" applyAlignment="1" applyProtection="1">
      <alignment vertical="top" wrapText="1"/>
    </xf>
    <xf numFmtId="0" fontId="54" fillId="0" borderId="0" xfId="0" applyFont="1" applyBorder="1" applyAlignment="1">
      <alignment horizontal="left" vertical="center" wrapText="1"/>
    </xf>
    <xf numFmtId="0" fontId="13" fillId="0" borderId="0" xfId="0" applyFont="1" applyBorder="1" applyAlignment="1">
      <alignment wrapText="1"/>
    </xf>
    <xf numFmtId="0" fontId="8" fillId="0" borderId="5" xfId="0" applyFont="1" applyBorder="1" applyAlignment="1">
      <alignment horizontal="center" wrapText="1"/>
    </xf>
    <xf numFmtId="0" fontId="8" fillId="0" borderId="13" xfId="0" applyFont="1" applyBorder="1" applyAlignment="1">
      <alignment horizontal="center"/>
    </xf>
    <xf numFmtId="0" fontId="53" fillId="0" borderId="0" xfId="0" applyFont="1" applyBorder="1" applyAlignment="1">
      <alignment horizontal="left" vertical="center" wrapText="1"/>
    </xf>
    <xf numFmtId="0" fontId="51" fillId="0" borderId="0" xfId="0" applyFont="1" applyBorder="1" applyAlignment="1">
      <alignment horizontal="left" wrapText="1"/>
    </xf>
    <xf numFmtId="0" fontId="2" fillId="0" borderId="0" xfId="0" applyFont="1" applyBorder="1" applyAlignment="1">
      <alignment horizontal="left"/>
    </xf>
    <xf numFmtId="0" fontId="8" fillId="13" borderId="1" xfId="0" applyFont="1" applyFill="1" applyBorder="1" applyAlignment="1">
      <alignment horizontal="center" wrapText="1"/>
    </xf>
    <xf numFmtId="0" fontId="56" fillId="18" borderId="0" xfId="0" applyFont="1" applyFill="1" applyBorder="1" applyAlignment="1">
      <alignment horizontal="center" vertical="center" wrapText="1"/>
    </xf>
    <xf numFmtId="0" fontId="2" fillId="0" borderId="0" xfId="0" applyFont="1" applyBorder="1" applyAlignment="1">
      <alignment horizontal="center" wrapText="1"/>
    </xf>
    <xf numFmtId="0" fontId="59" fillId="0" borderId="0"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5" fillId="9" borderId="1" xfId="0" applyFont="1" applyFill="1" applyBorder="1" applyAlignment="1">
      <alignment horizontal="left" vertical="center" wrapText="1"/>
    </xf>
    <xf numFmtId="0" fontId="36" fillId="0" borderId="0" xfId="0" applyFont="1" applyBorder="1" applyAlignment="1">
      <alignment horizontal="center" vertical="center"/>
    </xf>
    <xf numFmtId="0" fontId="12" fillId="0" borderId="1" xfId="0" applyFont="1" applyBorder="1" applyAlignment="1">
      <alignment horizontal="left" vertical="center" wrapText="1"/>
    </xf>
    <xf numFmtId="0" fontId="37" fillId="0" borderId="1" xfId="0" applyFont="1" applyBorder="1" applyAlignment="1">
      <alignment horizontal="left" vertical="top"/>
    </xf>
    <xf numFmtId="0" fontId="17" fillId="0" borderId="1" xfId="0" applyFont="1" applyBorder="1" applyAlignment="1">
      <alignment horizontal="left" vertical="top"/>
    </xf>
    <xf numFmtId="0" fontId="48" fillId="0" borderId="1" xfId="0" applyFont="1" applyBorder="1" applyAlignment="1">
      <alignment horizontal="left" vertical="center" wrapText="1"/>
    </xf>
    <xf numFmtId="0" fontId="55"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48"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55" fillId="0" borderId="1" xfId="0" applyFont="1" applyBorder="1" applyAlignment="1">
      <alignment horizontal="left" vertical="center" wrapText="1"/>
    </xf>
    <xf numFmtId="0" fontId="38"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0" fillId="0" borderId="1" xfId="0" applyFont="1" applyBorder="1" applyAlignment="1">
      <alignment horizontal="left" vertical="center" wrapText="1"/>
    </xf>
    <xf numFmtId="0" fontId="48" fillId="0" borderId="1" xfId="0" applyFont="1" applyBorder="1" applyAlignment="1">
      <alignment horizontal="left" vertical="top" wrapText="1"/>
    </xf>
    <xf numFmtId="0" fontId="6" fillId="0" borderId="1" xfId="0" applyFont="1" applyBorder="1" applyAlignment="1">
      <alignment horizontal="left" vertical="top"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6" fillId="0" borderId="1" xfId="0" applyFont="1" applyBorder="1" applyAlignment="1">
      <alignment horizontal="left" vertical="top"/>
    </xf>
    <xf numFmtId="0" fontId="1" fillId="0" borderId="1" xfId="0" applyFont="1" applyBorder="1" applyAlignment="1">
      <alignment horizontal="left" vertical="center" wrapText="1"/>
    </xf>
    <xf numFmtId="0" fontId="40" fillId="0" borderId="2" xfId="0" applyFont="1" applyBorder="1" applyAlignment="1">
      <alignment vertical="center" wrapText="1"/>
    </xf>
    <xf numFmtId="0" fontId="0" fillId="0" borderId="8" xfId="0" applyFont="1" applyBorder="1" applyAlignment="1">
      <alignment horizontal="left" vertical="center"/>
    </xf>
    <xf numFmtId="0" fontId="0" fillId="0" borderId="3" xfId="0" applyFont="1" applyBorder="1" applyAlignment="1">
      <alignment horizontal="left" vertical="center" indent="7"/>
    </xf>
    <xf numFmtId="0" fontId="11" fillId="0" borderId="8" xfId="0" applyFont="1" applyBorder="1" applyAlignment="1">
      <alignment horizontal="center" vertical="center"/>
    </xf>
    <xf numFmtId="0" fontId="39" fillId="0" borderId="1" xfId="0" applyFont="1" applyBorder="1" applyAlignment="1">
      <alignment horizontal="left" vertical="center" wrapText="1"/>
    </xf>
    <xf numFmtId="0" fontId="20" fillId="0" borderId="1" xfId="0" applyFont="1" applyFill="1" applyBorder="1" applyAlignment="1">
      <alignment horizontal="left"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20" fillId="0" borderId="1" xfId="0" applyFont="1" applyBorder="1" applyAlignment="1">
      <alignment horizontal="left" vertical="center"/>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horizontal="left" vertical="center" indent="7"/>
    </xf>
    <xf numFmtId="0" fontId="0" fillId="0" borderId="0" xfId="0" applyFont="1" applyBorder="1" applyAlignment="1">
      <alignment horizontal="left" vertical="center" indent="7"/>
    </xf>
    <xf numFmtId="0" fontId="0" fillId="0" borderId="9" xfId="0" applyFont="1" applyBorder="1" applyAlignment="1">
      <alignment horizontal="left" vertical="center" indent="7"/>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40" fillId="0" borderId="5" xfId="0" applyFont="1" applyBorder="1" applyAlignment="1">
      <alignment vertical="center" wrapText="1"/>
    </xf>
    <xf numFmtId="0" fontId="40" fillId="0" borderId="6" xfId="0" applyFont="1" applyBorder="1" applyAlignment="1">
      <alignment vertical="center" wrapText="1"/>
    </xf>
    <xf numFmtId="0" fontId="66" fillId="0" borderId="0" xfId="0" applyFont="1" applyAlignment="1">
      <alignment horizontal="center" vertical="center" wrapText="1"/>
    </xf>
    <xf numFmtId="0" fontId="78" fillId="0" borderId="0" xfId="0" applyFont="1" applyAlignment="1">
      <alignment horizontal="center" vertical="center" wrapText="1"/>
    </xf>
    <xf numFmtId="0" fontId="67" fillId="0" borderId="0" xfId="0" applyFont="1" applyBorder="1" applyAlignment="1">
      <alignment horizontal="center" vertical="center"/>
    </xf>
    <xf numFmtId="0" fontId="79" fillId="0" borderId="0" xfId="0" applyFont="1" applyBorder="1" applyAlignment="1">
      <alignment horizontal="center" vertical="center" wrapText="1"/>
    </xf>
    <xf numFmtId="0" fontId="68" fillId="0" borderId="0" xfId="0" applyFont="1" applyBorder="1" applyAlignment="1">
      <alignment horizontal="center" vertical="center"/>
    </xf>
    <xf numFmtId="0" fontId="67" fillId="0" borderId="0" xfId="0" applyFont="1" applyAlignment="1">
      <alignment horizontal="center" wrapText="1"/>
    </xf>
    <xf numFmtId="0" fontId="64" fillId="0" borderId="0" xfId="0" applyFont="1" applyBorder="1" applyAlignment="1">
      <alignment horizontal="center" vertical="center"/>
    </xf>
    <xf numFmtId="0" fontId="69" fillId="0" borderId="0" xfId="0" applyFont="1" applyBorder="1" applyAlignment="1">
      <alignment horizontal="left" vertical="center" wrapText="1"/>
    </xf>
    <xf numFmtId="0" fontId="5" fillId="0" borderId="0" xfId="0" applyFont="1" applyFill="1" applyAlignment="1">
      <alignment vertical="center"/>
    </xf>
  </cellXfs>
  <cellStyles count="21">
    <cellStyle name="Euro" xfId="6"/>
    <cellStyle name="Milliers" xfId="11" builtinId="3"/>
    <cellStyle name="Milliers 2" xfId="9"/>
    <cellStyle name="Milliers 3" xfId="19"/>
    <cellStyle name="Monétaire" xfId="2" builtinId="4"/>
    <cellStyle name="Normal" xfId="0" builtinId="0"/>
    <cellStyle name="Normal 2" xfId="4"/>
    <cellStyle name="Normal 2 2" xfId="17"/>
    <cellStyle name="Normal 3" xfId="8"/>
    <cellStyle name="Normal 3 2" xfId="16"/>
    <cellStyle name="Normal 4" xfId="20"/>
    <cellStyle name="Normal 5" xfId="12"/>
    <cellStyle name="Normal 6" xfId="18"/>
    <cellStyle name="Normal 7" xfId="15"/>
    <cellStyle name="Normal 8" xfId="13"/>
    <cellStyle name="Pourcentage" xfId="3" builtinId="5"/>
    <cellStyle name="Pourcentage 2" xfId="5"/>
    <cellStyle name="Pourcentage 3" xfId="7"/>
    <cellStyle name="Pourcentage 4" xfId="14"/>
    <cellStyle name="TableStyleLight1" xfId="1"/>
    <cellStyle name="Währung" xfId="1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5F8D3"/>
      <rgbColor rgb="FF660066"/>
      <rgbColor rgb="FFFF8080"/>
      <rgbColor rgb="FF0070C0"/>
      <rgbColor rgb="FFCCCCCC"/>
      <rgbColor rgb="FF000080"/>
      <rgbColor rgb="FFFF00FF"/>
      <rgbColor rgb="FFFFFF00"/>
      <rgbColor rgb="FF00FFFF"/>
      <rgbColor rgb="FF800080"/>
      <rgbColor rgb="FF800000"/>
      <rgbColor rgb="FF009999"/>
      <rgbColor rgb="FF0000FF"/>
      <rgbColor rgb="FF00CCFF"/>
      <rgbColor rgb="FFC9EFC9"/>
      <rgbColor rgb="FFCCFFCC"/>
      <rgbColor rgb="FFEFEFEF"/>
      <rgbColor rgb="FF99CCFF"/>
      <rgbColor rgb="FFFF99CC"/>
      <rgbColor rgb="FFCC99FF"/>
      <rgbColor rgb="FFDDDDDD"/>
      <rgbColor rgb="FF6666FF"/>
      <rgbColor rgb="FF33CCCC"/>
      <rgbColor rgb="FF99FF99"/>
      <rgbColor rgb="FFFFCC00"/>
      <rgbColor rgb="FFFF9900"/>
      <rgbColor rgb="FFFF3333"/>
      <rgbColor rgb="FF666699"/>
      <rgbColor rgb="FF969696"/>
      <rgbColor rgb="FF0066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mruColors>
      <color rgb="FF0000FF"/>
      <color rgb="FF276B7B"/>
      <color rgb="FFFF66CC"/>
      <color rgb="FF006600"/>
      <color rgb="FF39471D"/>
      <color rgb="FFCC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1122480</xdr:colOff>
      <xdr:row>12</xdr:row>
      <xdr:rowOff>153000</xdr:rowOff>
    </xdr:from>
    <xdr:to>
      <xdr:col>2</xdr:col>
      <xdr:colOff>153835</xdr:colOff>
      <xdr:row>13</xdr:row>
      <xdr:rowOff>960</xdr:rowOff>
    </xdr:to>
    <xdr:sp macro="" textlink="">
      <xdr:nvSpPr>
        <xdr:cNvPr id="11" name="CustomShape 1"/>
        <xdr:cNvSpPr/>
      </xdr:nvSpPr>
      <xdr:spPr>
        <a:xfrm>
          <a:off x="2583360" y="3063600"/>
          <a:ext cx="224640" cy="360"/>
        </a:xfrm>
        <a:prstGeom prst="rect">
          <a:avLst/>
        </a:prstGeom>
        <a:noFill/>
        <a:ln>
          <a:noFill/>
        </a:ln>
      </xdr:spPr>
      <xdr:style>
        <a:lnRef idx="0">
          <a:scrgbClr r="0" g="0" b="0"/>
        </a:lnRef>
        <a:fillRef idx="0">
          <a:scrgbClr r="0" g="0" b="0"/>
        </a:fillRef>
        <a:effectRef idx="0">
          <a:scrgbClr r="0" g="0" b="0"/>
        </a:effectRef>
        <a:fontRef idx="minor"/>
      </xdr:style>
      <xdr:txBody>
        <a:bodyPr lIns="20160" tIns="20160" rIns="20160" bIns="20160"/>
        <a:lstStyle/>
        <a:p>
          <a:pPr>
            <a:lnSpc>
              <a:spcPct val="100000"/>
            </a:lnSpc>
          </a:pPr>
          <a:r>
            <a:rPr lang="fr-FR" sz="800" b="1" strike="noStrike">
              <a:solidFill>
                <a:srgbClr val="808080"/>
              </a:solidFill>
              <a:latin typeface="Arial"/>
            </a:rPr>
            <a:t>1</a:t>
          </a:r>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265641</xdr:colOff>
          <xdr:row>48</xdr:row>
          <xdr:rowOff>93132</xdr:rowOff>
        </xdr:from>
        <xdr:to>
          <xdr:col>11</xdr:col>
          <xdr:colOff>567271</xdr:colOff>
          <xdr:row>48</xdr:row>
          <xdr:rowOff>349249</xdr:rowOff>
        </xdr:to>
        <xdr:grpSp>
          <xdr:nvGrpSpPr>
            <xdr:cNvPr id="2" name="Groupe 1"/>
            <xdr:cNvGrpSpPr/>
          </xdr:nvGrpSpPr>
          <xdr:grpSpPr>
            <a:xfrm>
              <a:off x="6143931" y="29879168"/>
              <a:ext cx="2465163" cy="256117"/>
              <a:chOff x="6128750" y="29324299"/>
              <a:chExt cx="2460709" cy="256117"/>
            </a:xfrm>
          </xdr:grpSpPr>
          <xdr:sp macro="" textlink="">
            <xdr:nvSpPr>
              <xdr:cNvPr id="21589" name="Check Box 85" hidden="1">
                <a:extLst>
                  <a:ext uri="{63B3BB69-23CF-44E3-9099-C40C66FF867C}">
                    <a14:compatExt spid="_x0000_s21589"/>
                  </a:ext>
                </a:extLst>
              </xdr:cNvPr>
              <xdr:cNvSpPr/>
            </xdr:nvSpPr>
            <xdr:spPr>
              <a:xfrm>
                <a:off x="6128750" y="29324299"/>
                <a:ext cx="729191"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0" name="Check Box 86" hidden="1">
                <a:extLst>
                  <a:ext uri="{63B3BB69-23CF-44E3-9099-C40C66FF867C}">
                    <a14:compatExt spid="_x0000_s21590"/>
                  </a:ext>
                </a:extLst>
              </xdr:cNvPr>
              <xdr:cNvSpPr/>
            </xdr:nvSpPr>
            <xdr:spPr>
              <a:xfrm>
                <a:off x="7517364" y="29360285"/>
                <a:ext cx="1072095"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51</xdr:row>
          <xdr:rowOff>93132</xdr:rowOff>
        </xdr:from>
        <xdr:to>
          <xdr:col>11</xdr:col>
          <xdr:colOff>567271</xdr:colOff>
          <xdr:row>51</xdr:row>
          <xdr:rowOff>349249</xdr:rowOff>
        </xdr:to>
        <xdr:grpSp>
          <xdr:nvGrpSpPr>
            <xdr:cNvPr id="21" name="Groupe 20"/>
            <xdr:cNvGrpSpPr/>
          </xdr:nvGrpSpPr>
          <xdr:grpSpPr>
            <a:xfrm>
              <a:off x="6143931" y="30940525"/>
              <a:ext cx="2465163" cy="256117"/>
              <a:chOff x="6128750" y="29324299"/>
              <a:chExt cx="2460709" cy="256117"/>
            </a:xfrm>
          </xdr:grpSpPr>
          <xdr:sp macro="" textlink="">
            <xdr:nvSpPr>
              <xdr:cNvPr id="21591" name="Check Box 87" hidden="1">
                <a:extLst>
                  <a:ext uri="{63B3BB69-23CF-44E3-9099-C40C66FF867C}">
                    <a14:compatExt spid="_x0000_s21591"/>
                  </a:ext>
                </a:extLst>
              </xdr:cNvPr>
              <xdr:cNvSpPr/>
            </xdr:nvSpPr>
            <xdr:spPr>
              <a:xfrm>
                <a:off x="6128750" y="29324299"/>
                <a:ext cx="729191"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2" name="Check Box 88" hidden="1">
                <a:extLst>
                  <a:ext uri="{63B3BB69-23CF-44E3-9099-C40C66FF867C}">
                    <a14:compatExt spid="_x0000_s21592"/>
                  </a:ext>
                </a:extLst>
              </xdr:cNvPr>
              <xdr:cNvSpPr/>
            </xdr:nvSpPr>
            <xdr:spPr>
              <a:xfrm>
                <a:off x="7517364" y="29360285"/>
                <a:ext cx="1072095"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53</xdr:row>
          <xdr:rowOff>93132</xdr:rowOff>
        </xdr:from>
        <xdr:to>
          <xdr:col>11</xdr:col>
          <xdr:colOff>567271</xdr:colOff>
          <xdr:row>53</xdr:row>
          <xdr:rowOff>349249</xdr:rowOff>
        </xdr:to>
        <xdr:grpSp>
          <xdr:nvGrpSpPr>
            <xdr:cNvPr id="24" name="Groupe 23"/>
            <xdr:cNvGrpSpPr/>
          </xdr:nvGrpSpPr>
          <xdr:grpSpPr>
            <a:xfrm>
              <a:off x="6143931" y="31648096"/>
              <a:ext cx="2465163" cy="256117"/>
              <a:chOff x="6128750" y="29324299"/>
              <a:chExt cx="2460709" cy="256117"/>
            </a:xfrm>
          </xdr:grpSpPr>
          <xdr:sp macro="" textlink="">
            <xdr:nvSpPr>
              <xdr:cNvPr id="21593" name="Check Box 89" hidden="1">
                <a:extLst>
                  <a:ext uri="{63B3BB69-23CF-44E3-9099-C40C66FF867C}">
                    <a14:compatExt spid="_x0000_s21593"/>
                  </a:ext>
                </a:extLst>
              </xdr:cNvPr>
              <xdr:cNvSpPr/>
            </xdr:nvSpPr>
            <xdr:spPr>
              <a:xfrm>
                <a:off x="6128750" y="29324299"/>
                <a:ext cx="729191"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4" name="Check Box 90" hidden="1">
                <a:extLst>
                  <a:ext uri="{63B3BB69-23CF-44E3-9099-C40C66FF867C}">
                    <a14:compatExt spid="_x0000_s21594"/>
                  </a:ext>
                </a:extLst>
              </xdr:cNvPr>
              <xdr:cNvSpPr/>
            </xdr:nvSpPr>
            <xdr:spPr>
              <a:xfrm>
                <a:off x="7517364" y="29360285"/>
                <a:ext cx="1072095"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55</xdr:row>
          <xdr:rowOff>93132</xdr:rowOff>
        </xdr:from>
        <xdr:to>
          <xdr:col>11</xdr:col>
          <xdr:colOff>567271</xdr:colOff>
          <xdr:row>55</xdr:row>
          <xdr:rowOff>349249</xdr:rowOff>
        </xdr:to>
        <xdr:grpSp>
          <xdr:nvGrpSpPr>
            <xdr:cNvPr id="27" name="Groupe 26"/>
            <xdr:cNvGrpSpPr/>
          </xdr:nvGrpSpPr>
          <xdr:grpSpPr>
            <a:xfrm>
              <a:off x="6143931" y="32355668"/>
              <a:ext cx="2465163" cy="256117"/>
              <a:chOff x="6128750" y="29324299"/>
              <a:chExt cx="2460709" cy="256117"/>
            </a:xfrm>
          </xdr:grpSpPr>
          <xdr:sp macro="" textlink="">
            <xdr:nvSpPr>
              <xdr:cNvPr id="21595" name="Check Box 91" hidden="1">
                <a:extLst>
                  <a:ext uri="{63B3BB69-23CF-44E3-9099-C40C66FF867C}">
                    <a14:compatExt spid="_x0000_s21595"/>
                  </a:ext>
                </a:extLst>
              </xdr:cNvPr>
              <xdr:cNvSpPr/>
            </xdr:nvSpPr>
            <xdr:spPr>
              <a:xfrm>
                <a:off x="6128750" y="29324299"/>
                <a:ext cx="729191"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6" name="Check Box 92" hidden="1">
                <a:extLst>
                  <a:ext uri="{63B3BB69-23CF-44E3-9099-C40C66FF867C}">
                    <a14:compatExt spid="_x0000_s21596"/>
                  </a:ext>
                </a:extLst>
              </xdr:cNvPr>
              <xdr:cNvSpPr/>
            </xdr:nvSpPr>
            <xdr:spPr>
              <a:xfrm>
                <a:off x="7517364" y="29360285"/>
                <a:ext cx="1072095"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58</xdr:row>
          <xdr:rowOff>93132</xdr:rowOff>
        </xdr:from>
        <xdr:to>
          <xdr:col>11</xdr:col>
          <xdr:colOff>567271</xdr:colOff>
          <xdr:row>58</xdr:row>
          <xdr:rowOff>349249</xdr:rowOff>
        </xdr:to>
        <xdr:grpSp>
          <xdr:nvGrpSpPr>
            <xdr:cNvPr id="30" name="Groupe 29"/>
            <xdr:cNvGrpSpPr/>
          </xdr:nvGrpSpPr>
          <xdr:grpSpPr>
            <a:xfrm>
              <a:off x="6143931" y="33226525"/>
              <a:ext cx="2465163" cy="256117"/>
              <a:chOff x="6128750" y="29324299"/>
              <a:chExt cx="2460709" cy="256117"/>
            </a:xfrm>
          </xdr:grpSpPr>
          <xdr:sp macro="" textlink="">
            <xdr:nvSpPr>
              <xdr:cNvPr id="21597" name="Check Box 93" hidden="1">
                <a:extLst>
                  <a:ext uri="{63B3BB69-23CF-44E3-9099-C40C66FF867C}">
                    <a14:compatExt spid="_x0000_s21597"/>
                  </a:ext>
                </a:extLst>
              </xdr:cNvPr>
              <xdr:cNvSpPr/>
            </xdr:nvSpPr>
            <xdr:spPr>
              <a:xfrm>
                <a:off x="6128750" y="29324299"/>
                <a:ext cx="729191"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8" name="Check Box 94" hidden="1">
                <a:extLst>
                  <a:ext uri="{63B3BB69-23CF-44E3-9099-C40C66FF867C}">
                    <a14:compatExt spid="_x0000_s21598"/>
                  </a:ext>
                </a:extLst>
              </xdr:cNvPr>
              <xdr:cNvSpPr/>
            </xdr:nvSpPr>
            <xdr:spPr>
              <a:xfrm>
                <a:off x="7517364" y="29360285"/>
                <a:ext cx="1072095"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63</xdr:row>
          <xdr:rowOff>0</xdr:rowOff>
        </xdr:from>
        <xdr:to>
          <xdr:col>14</xdr:col>
          <xdr:colOff>301630</xdr:colOff>
          <xdr:row>63</xdr:row>
          <xdr:rowOff>256117</xdr:rowOff>
        </xdr:to>
        <xdr:grpSp>
          <xdr:nvGrpSpPr>
            <xdr:cNvPr id="36" name="Groupe 35"/>
            <xdr:cNvGrpSpPr/>
          </xdr:nvGrpSpPr>
          <xdr:grpSpPr>
            <a:xfrm>
              <a:off x="8041818" y="34711821"/>
              <a:ext cx="2465168" cy="256117"/>
              <a:chOff x="6128805" y="29324299"/>
              <a:chExt cx="2460666" cy="256117"/>
            </a:xfrm>
          </xdr:grpSpPr>
          <xdr:sp macro="" textlink="">
            <xdr:nvSpPr>
              <xdr:cNvPr id="21601" name="Check Box 97" hidden="1">
                <a:extLst>
                  <a:ext uri="{63B3BB69-23CF-44E3-9099-C40C66FF867C}">
                    <a14:compatExt spid="_x0000_s21601"/>
                  </a:ext>
                </a:extLst>
              </xdr:cNvPr>
              <xdr:cNvSpPr/>
            </xdr:nvSpPr>
            <xdr:spPr>
              <a:xfrm>
                <a:off x="6128805" y="29324299"/>
                <a:ext cx="729197"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2" name="Check Box 98" hidden="1">
                <a:extLst>
                  <a:ext uri="{63B3BB69-23CF-44E3-9099-C40C66FF867C}">
                    <a14:compatExt spid="_x0000_s21602"/>
                  </a:ext>
                </a:extLst>
              </xdr:cNvPr>
              <xdr:cNvSpPr/>
            </xdr:nvSpPr>
            <xdr:spPr>
              <a:xfrm>
                <a:off x="7517365" y="29360285"/>
                <a:ext cx="1072106"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65</xdr:row>
          <xdr:rowOff>148162</xdr:rowOff>
        </xdr:from>
        <xdr:to>
          <xdr:col>14</xdr:col>
          <xdr:colOff>301630</xdr:colOff>
          <xdr:row>65</xdr:row>
          <xdr:rowOff>404279</xdr:rowOff>
        </xdr:to>
        <xdr:grpSp>
          <xdr:nvGrpSpPr>
            <xdr:cNvPr id="42" name="Groupe 41"/>
            <xdr:cNvGrpSpPr/>
          </xdr:nvGrpSpPr>
          <xdr:grpSpPr>
            <a:xfrm>
              <a:off x="8041818" y="35581162"/>
              <a:ext cx="2465168" cy="256117"/>
              <a:chOff x="6128805" y="29324299"/>
              <a:chExt cx="2460666" cy="256117"/>
            </a:xfrm>
          </xdr:grpSpPr>
          <xdr:sp macro="" textlink="">
            <xdr:nvSpPr>
              <xdr:cNvPr id="21605" name="Check Box 101" hidden="1">
                <a:extLst>
                  <a:ext uri="{63B3BB69-23CF-44E3-9099-C40C66FF867C}">
                    <a14:compatExt spid="_x0000_s21605"/>
                  </a:ext>
                </a:extLst>
              </xdr:cNvPr>
              <xdr:cNvSpPr/>
            </xdr:nvSpPr>
            <xdr:spPr>
              <a:xfrm>
                <a:off x="6128805" y="29324299"/>
                <a:ext cx="729197"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6" name="Check Box 102" hidden="1">
                <a:extLst>
                  <a:ext uri="{63B3BB69-23CF-44E3-9099-C40C66FF867C}">
                    <a14:compatExt spid="_x0000_s21606"/>
                  </a:ext>
                </a:extLst>
              </xdr:cNvPr>
              <xdr:cNvSpPr/>
            </xdr:nvSpPr>
            <xdr:spPr>
              <a:xfrm>
                <a:off x="7517365" y="29360285"/>
                <a:ext cx="1072106"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67</xdr:row>
          <xdr:rowOff>0</xdr:rowOff>
        </xdr:from>
        <xdr:to>
          <xdr:col>14</xdr:col>
          <xdr:colOff>301630</xdr:colOff>
          <xdr:row>67</xdr:row>
          <xdr:rowOff>256117</xdr:rowOff>
        </xdr:to>
        <xdr:grpSp>
          <xdr:nvGrpSpPr>
            <xdr:cNvPr id="45" name="Groupe 44"/>
            <xdr:cNvGrpSpPr/>
          </xdr:nvGrpSpPr>
          <xdr:grpSpPr>
            <a:xfrm>
              <a:off x="8041818" y="36467143"/>
              <a:ext cx="2465168" cy="256117"/>
              <a:chOff x="6128805" y="29324299"/>
              <a:chExt cx="2460666" cy="256117"/>
            </a:xfrm>
          </xdr:grpSpPr>
          <xdr:sp macro="" textlink="">
            <xdr:nvSpPr>
              <xdr:cNvPr id="21607" name="Check Box 103" hidden="1">
                <a:extLst>
                  <a:ext uri="{63B3BB69-23CF-44E3-9099-C40C66FF867C}">
                    <a14:compatExt spid="_x0000_s21607"/>
                  </a:ext>
                </a:extLst>
              </xdr:cNvPr>
              <xdr:cNvSpPr/>
            </xdr:nvSpPr>
            <xdr:spPr>
              <a:xfrm>
                <a:off x="6128805" y="29324299"/>
                <a:ext cx="729197"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8" name="Check Box 104" hidden="1">
                <a:extLst>
                  <a:ext uri="{63B3BB69-23CF-44E3-9099-C40C66FF867C}">
                    <a14:compatExt spid="_x0000_s21608"/>
                  </a:ext>
                </a:extLst>
              </xdr:cNvPr>
              <xdr:cNvSpPr/>
            </xdr:nvSpPr>
            <xdr:spPr>
              <a:xfrm>
                <a:off x="7517365" y="29360285"/>
                <a:ext cx="1072106"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69</xdr:row>
          <xdr:rowOff>0</xdr:rowOff>
        </xdr:from>
        <xdr:to>
          <xdr:col>14</xdr:col>
          <xdr:colOff>301630</xdr:colOff>
          <xdr:row>69</xdr:row>
          <xdr:rowOff>256117</xdr:rowOff>
        </xdr:to>
        <xdr:grpSp>
          <xdr:nvGrpSpPr>
            <xdr:cNvPr id="48" name="Groupe 47"/>
            <xdr:cNvGrpSpPr/>
          </xdr:nvGrpSpPr>
          <xdr:grpSpPr>
            <a:xfrm>
              <a:off x="8041818" y="37174714"/>
              <a:ext cx="2465168" cy="256117"/>
              <a:chOff x="6128805" y="29324299"/>
              <a:chExt cx="2460666" cy="256117"/>
            </a:xfrm>
          </xdr:grpSpPr>
          <xdr:sp macro="" textlink="">
            <xdr:nvSpPr>
              <xdr:cNvPr id="21609" name="Check Box 105" hidden="1">
                <a:extLst>
                  <a:ext uri="{63B3BB69-23CF-44E3-9099-C40C66FF867C}">
                    <a14:compatExt spid="_x0000_s21609"/>
                  </a:ext>
                </a:extLst>
              </xdr:cNvPr>
              <xdr:cNvSpPr/>
            </xdr:nvSpPr>
            <xdr:spPr>
              <a:xfrm>
                <a:off x="6128805" y="29324299"/>
                <a:ext cx="729197" cy="256117"/>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10" name="Check Box 106" hidden="1">
                <a:extLst>
                  <a:ext uri="{63B3BB69-23CF-44E3-9099-C40C66FF867C}">
                    <a14:compatExt spid="_x0000_s21610"/>
                  </a:ext>
                </a:extLst>
              </xdr:cNvPr>
              <xdr:cNvSpPr/>
            </xdr:nvSpPr>
            <xdr:spPr>
              <a:xfrm>
                <a:off x="7517365" y="29360285"/>
                <a:ext cx="1072106" cy="206375"/>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1952625</xdr:rowOff>
        </xdr:from>
        <xdr:to>
          <xdr:col>0</xdr:col>
          <xdr:colOff>333375</xdr:colOff>
          <xdr:row>0</xdr:row>
          <xdr:rowOff>2171700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60" zoomScaleNormal="100" workbookViewId="0">
      <selection activeCell="K43" sqref="K43"/>
    </sheetView>
  </sheetViews>
  <sheetFormatPr baseColWidth="10" defaultRowHeight="12.75" x14ac:dyDescent="0.2"/>
  <sheetData>
    <row r="1" spans="1:6" x14ac:dyDescent="0.2">
      <c r="A1" s="598" t="s">
        <v>493</v>
      </c>
      <c r="B1" s="598"/>
      <c r="C1" s="598"/>
      <c r="D1" s="598"/>
      <c r="E1" s="598"/>
      <c r="F1" s="598"/>
    </row>
    <row r="2" spans="1:6" x14ac:dyDescent="0.2">
      <c r="A2" s="598"/>
      <c r="B2" s="598"/>
      <c r="C2" s="598"/>
      <c r="D2" s="598"/>
      <c r="E2" s="598"/>
      <c r="F2" s="598"/>
    </row>
    <row r="3" spans="1:6" x14ac:dyDescent="0.2">
      <c r="A3" s="598"/>
      <c r="B3" s="598"/>
      <c r="C3" s="598"/>
      <c r="D3" s="598"/>
      <c r="E3" s="598"/>
      <c r="F3" s="598"/>
    </row>
    <row r="4" spans="1:6" x14ac:dyDescent="0.2">
      <c r="A4" s="598"/>
      <c r="B4" s="598"/>
      <c r="C4" s="598"/>
      <c r="D4" s="598"/>
      <c r="E4" s="598"/>
      <c r="F4" s="598"/>
    </row>
    <row r="5" spans="1:6" x14ac:dyDescent="0.2">
      <c r="A5" s="598"/>
      <c r="B5" s="598"/>
      <c r="C5" s="598"/>
      <c r="D5" s="598"/>
      <c r="E5" s="598"/>
      <c r="F5" s="598"/>
    </row>
    <row r="6" spans="1:6" x14ac:dyDescent="0.2">
      <c r="A6" s="598"/>
      <c r="B6" s="598"/>
      <c r="C6" s="598"/>
      <c r="D6" s="598"/>
      <c r="E6" s="598"/>
      <c r="F6" s="598"/>
    </row>
    <row r="7" spans="1:6" x14ac:dyDescent="0.2">
      <c r="A7" s="598"/>
      <c r="B7" s="598"/>
      <c r="C7" s="598"/>
      <c r="D7" s="598"/>
      <c r="E7" s="598"/>
      <c r="F7" s="598"/>
    </row>
    <row r="8" spans="1:6" x14ac:dyDescent="0.2">
      <c r="A8" s="598"/>
      <c r="B8" s="598"/>
      <c r="C8" s="598"/>
      <c r="D8" s="598"/>
      <c r="E8" s="598"/>
      <c r="F8" s="598"/>
    </row>
    <row r="9" spans="1:6" x14ac:dyDescent="0.2">
      <c r="A9" s="598"/>
      <c r="B9" s="598"/>
      <c r="C9" s="598"/>
      <c r="D9" s="598"/>
      <c r="E9" s="598"/>
      <c r="F9" s="598"/>
    </row>
    <row r="10" spans="1:6" x14ac:dyDescent="0.2">
      <c r="A10" s="598"/>
      <c r="B10" s="598"/>
      <c r="C10" s="598"/>
      <c r="D10" s="598"/>
      <c r="E10" s="598"/>
      <c r="F10" s="598"/>
    </row>
    <row r="11" spans="1:6" x14ac:dyDescent="0.2">
      <c r="A11" s="598"/>
      <c r="B11" s="598"/>
      <c r="C11" s="598"/>
      <c r="D11" s="598"/>
      <c r="E11" s="598"/>
      <c r="F11" s="598"/>
    </row>
    <row r="12" spans="1:6" x14ac:dyDescent="0.2">
      <c r="A12" s="598"/>
      <c r="B12" s="598"/>
      <c r="C12" s="598"/>
      <c r="D12" s="598"/>
      <c r="E12" s="598"/>
      <c r="F12" s="598"/>
    </row>
    <row r="13" spans="1:6" x14ac:dyDescent="0.2">
      <c r="A13" s="598"/>
      <c r="B13" s="598"/>
      <c r="C13" s="598"/>
      <c r="D13" s="598"/>
      <c r="E13" s="598"/>
      <c r="F13" s="598"/>
    </row>
    <row r="14" spans="1:6" x14ac:dyDescent="0.2">
      <c r="A14" s="598"/>
      <c r="B14" s="598"/>
      <c r="C14" s="598"/>
      <c r="D14" s="598"/>
      <c r="E14" s="598"/>
      <c r="F14" s="598"/>
    </row>
    <row r="15" spans="1:6" x14ac:dyDescent="0.2">
      <c r="A15" s="598"/>
      <c r="B15" s="598"/>
      <c r="C15" s="598"/>
      <c r="D15" s="598"/>
      <c r="E15" s="598"/>
      <c r="F15" s="598"/>
    </row>
    <row r="16" spans="1:6" x14ac:dyDescent="0.2">
      <c r="A16" s="598"/>
      <c r="B16" s="598"/>
      <c r="C16" s="598"/>
      <c r="D16" s="598"/>
      <c r="E16" s="598"/>
      <c r="F16" s="598"/>
    </row>
    <row r="17" spans="1:6" x14ac:dyDescent="0.2">
      <c r="A17" s="598"/>
      <c r="B17" s="598"/>
      <c r="C17" s="598"/>
      <c r="D17" s="598"/>
      <c r="E17" s="598"/>
      <c r="F17" s="598"/>
    </row>
    <row r="18" spans="1:6" x14ac:dyDescent="0.2">
      <c r="A18" s="598"/>
      <c r="B18" s="598"/>
      <c r="C18" s="598"/>
      <c r="D18" s="598"/>
      <c r="E18" s="598"/>
      <c r="F18" s="598"/>
    </row>
    <row r="19" spans="1:6" x14ac:dyDescent="0.2">
      <c r="A19" s="598"/>
      <c r="B19" s="598"/>
      <c r="C19" s="598"/>
      <c r="D19" s="598"/>
      <c r="E19" s="598"/>
      <c r="F19" s="598"/>
    </row>
    <row r="20" spans="1:6" x14ac:dyDescent="0.2">
      <c r="A20" s="598"/>
      <c r="B20" s="598"/>
      <c r="C20" s="598"/>
      <c r="D20" s="598"/>
      <c r="E20" s="598"/>
      <c r="F20" s="598"/>
    </row>
    <row r="21" spans="1:6" x14ac:dyDescent="0.2">
      <c r="A21" s="598"/>
      <c r="B21" s="598"/>
      <c r="C21" s="598"/>
      <c r="D21" s="598"/>
      <c r="E21" s="598"/>
      <c r="F21" s="598"/>
    </row>
    <row r="22" spans="1:6" x14ac:dyDescent="0.2">
      <c r="A22" s="598"/>
      <c r="B22" s="598"/>
      <c r="C22" s="598"/>
      <c r="D22" s="598"/>
      <c r="E22" s="598"/>
      <c r="F22" s="598"/>
    </row>
    <row r="23" spans="1:6" x14ac:dyDescent="0.2">
      <c r="A23" s="598"/>
      <c r="B23" s="598"/>
      <c r="C23" s="598"/>
      <c r="D23" s="598"/>
      <c r="E23" s="598"/>
      <c r="F23" s="598"/>
    </row>
    <row r="24" spans="1:6" x14ac:dyDescent="0.2">
      <c r="A24" s="598"/>
      <c r="B24" s="598"/>
      <c r="C24" s="598"/>
      <c r="D24" s="598"/>
      <c r="E24" s="598"/>
      <c r="F24" s="598"/>
    </row>
    <row r="25" spans="1:6" x14ac:dyDescent="0.2">
      <c r="A25" s="598"/>
      <c r="B25" s="598"/>
      <c r="C25" s="598"/>
      <c r="D25" s="598"/>
      <c r="E25" s="598"/>
      <c r="F25" s="598"/>
    </row>
    <row r="26" spans="1:6" x14ac:dyDescent="0.2">
      <c r="A26" s="598"/>
      <c r="B26" s="598"/>
      <c r="C26" s="598"/>
      <c r="D26" s="598"/>
      <c r="E26" s="598"/>
      <c r="F26" s="598"/>
    </row>
    <row r="27" spans="1:6" x14ac:dyDescent="0.2">
      <c r="A27" s="598"/>
      <c r="B27" s="598"/>
      <c r="C27" s="598"/>
      <c r="D27" s="598"/>
      <c r="E27" s="598"/>
      <c r="F27" s="598"/>
    </row>
    <row r="28" spans="1:6" x14ac:dyDescent="0.2">
      <c r="A28" s="598"/>
      <c r="B28" s="598"/>
      <c r="C28" s="598"/>
      <c r="D28" s="598"/>
      <c r="E28" s="598"/>
      <c r="F28" s="598"/>
    </row>
    <row r="29" spans="1:6" x14ac:dyDescent="0.2">
      <c r="A29" s="598"/>
      <c r="B29" s="598"/>
      <c r="C29" s="598"/>
      <c r="D29" s="598"/>
      <c r="E29" s="598"/>
      <c r="F29" s="598"/>
    </row>
    <row r="30" spans="1:6" x14ac:dyDescent="0.2">
      <c r="A30" s="598"/>
      <c r="B30" s="598"/>
      <c r="C30" s="598"/>
      <c r="D30" s="598"/>
      <c r="E30" s="598"/>
      <c r="F30" s="598"/>
    </row>
    <row r="31" spans="1:6" x14ac:dyDescent="0.2">
      <c r="A31" s="598"/>
      <c r="B31" s="598"/>
      <c r="C31" s="598"/>
      <c r="D31" s="598"/>
      <c r="E31" s="598"/>
      <c r="F31" s="598"/>
    </row>
    <row r="32" spans="1:6" x14ac:dyDescent="0.2">
      <c r="A32" s="598"/>
      <c r="B32" s="598"/>
      <c r="C32" s="598"/>
      <c r="D32" s="598"/>
      <c r="E32" s="598"/>
      <c r="F32" s="598"/>
    </row>
    <row r="33" spans="1:6" x14ac:dyDescent="0.2">
      <c r="A33" s="598"/>
      <c r="B33" s="598"/>
      <c r="C33" s="598"/>
      <c r="D33" s="598"/>
      <c r="E33" s="598"/>
      <c r="F33" s="598"/>
    </row>
    <row r="34" spans="1:6" x14ac:dyDescent="0.2">
      <c r="A34" s="598"/>
      <c r="B34" s="598"/>
      <c r="C34" s="598"/>
      <c r="D34" s="598"/>
      <c r="E34" s="598"/>
      <c r="F34" s="598"/>
    </row>
    <row r="35" spans="1:6" x14ac:dyDescent="0.2">
      <c r="A35" s="598"/>
      <c r="B35" s="598"/>
      <c r="C35" s="598"/>
      <c r="D35" s="598"/>
      <c r="E35" s="598"/>
      <c r="F35" s="598"/>
    </row>
  </sheetData>
  <mergeCells count="1">
    <mergeCell ref="A1:F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pageSetUpPr fitToPage="1"/>
  </sheetPr>
  <dimension ref="A1:IV71"/>
  <sheetViews>
    <sheetView view="pageBreakPreview" topLeftCell="A28" zoomScale="70" zoomScaleNormal="90" zoomScaleSheetLayoutView="70" zoomScalePageLayoutView="90" workbookViewId="0">
      <selection activeCell="N54" sqref="N54"/>
    </sheetView>
  </sheetViews>
  <sheetFormatPr baseColWidth="10" defaultColWidth="9.140625" defaultRowHeight="12.75" x14ac:dyDescent="0.2"/>
  <cols>
    <col min="1" max="4" width="10.7109375"/>
    <col min="5" max="5" width="12.42578125" customWidth="1"/>
    <col min="6" max="14" width="10.7109375"/>
    <col min="15" max="15" width="56.85546875"/>
    <col min="16" max="1025" width="10.7109375"/>
  </cols>
  <sheetData>
    <row r="1" spans="1:256" ht="39" customHeight="1" x14ac:dyDescent="0.2">
      <c r="A1" s="719" t="s">
        <v>345</v>
      </c>
      <c r="B1" s="719"/>
      <c r="C1" s="719"/>
      <c r="D1" s="719"/>
      <c r="E1" s="719"/>
      <c r="F1" s="719"/>
      <c r="G1" s="719"/>
      <c r="H1" s="719"/>
      <c r="I1" s="719"/>
      <c r="J1" s="719"/>
      <c r="K1" s="719"/>
      <c r="L1" s="719"/>
      <c r="M1" s="719"/>
      <c r="N1" s="719"/>
      <c r="O1" s="719"/>
    </row>
    <row r="2" spans="1:256" ht="31.5" customHeight="1" x14ac:dyDescent="0.25">
      <c r="A2" s="720" t="s">
        <v>206</v>
      </c>
      <c r="B2" s="720"/>
      <c r="C2" s="720"/>
      <c r="D2" s="720"/>
      <c r="E2" s="720"/>
      <c r="F2" s="720"/>
      <c r="G2" s="720"/>
      <c r="H2" s="720"/>
      <c r="I2" s="720"/>
      <c r="J2" s="720"/>
      <c r="K2" s="720"/>
      <c r="L2" s="720"/>
      <c r="M2" s="720"/>
      <c r="N2" s="720"/>
      <c r="O2" s="720"/>
    </row>
    <row r="3" spans="1:256" s="3" customFormat="1" ht="23.25" customHeight="1" x14ac:dyDescent="0.2">
      <c r="A3" s="721" t="s">
        <v>207</v>
      </c>
      <c r="B3" s="721"/>
      <c r="C3" s="721"/>
      <c r="D3" s="721"/>
      <c r="E3" s="721"/>
      <c r="F3" s="721"/>
      <c r="G3" s="721"/>
      <c r="H3" s="721"/>
      <c r="I3" s="721"/>
      <c r="J3" s="721"/>
      <c r="K3" s="721"/>
      <c r="L3" s="721"/>
      <c r="M3" s="721"/>
      <c r="N3" s="721"/>
      <c r="O3" s="721"/>
    </row>
    <row r="4" spans="1:256" ht="42.75" customHeight="1" x14ac:dyDescent="0.2">
      <c r="A4" s="722" t="s">
        <v>208</v>
      </c>
      <c r="B4" s="722"/>
      <c r="C4" s="722"/>
      <c r="D4" s="722"/>
      <c r="E4" s="722"/>
      <c r="F4" s="140" t="s">
        <v>209</v>
      </c>
      <c r="G4" s="723" t="s">
        <v>210</v>
      </c>
      <c r="H4" s="723"/>
      <c r="I4" s="723"/>
      <c r="J4" s="723"/>
      <c r="K4" s="723"/>
      <c r="L4" s="723"/>
      <c r="M4" s="723"/>
      <c r="N4" s="723"/>
      <c r="O4" s="723"/>
    </row>
    <row r="5" spans="1:256" s="118" customFormat="1" ht="21.6" customHeight="1" x14ac:dyDescent="0.2">
      <c r="A5" s="724" t="s">
        <v>1</v>
      </c>
      <c r="B5" s="724"/>
      <c r="C5" s="724"/>
      <c r="D5" s="724"/>
      <c r="E5" s="724"/>
      <c r="F5" s="724"/>
      <c r="G5" s="724"/>
      <c r="H5" s="724"/>
      <c r="I5" s="724"/>
      <c r="J5" s="724"/>
      <c r="K5" s="724"/>
      <c r="L5" s="724"/>
      <c r="M5" s="724"/>
      <c r="N5" s="724"/>
      <c r="O5" s="724"/>
      <c r="T5" s="725"/>
      <c r="U5" s="725"/>
      <c r="V5" s="725"/>
      <c r="W5" s="725"/>
      <c r="X5" s="725"/>
      <c r="Y5" s="725"/>
      <c r="Z5" s="725"/>
      <c r="AA5" s="725"/>
      <c r="AB5" s="725"/>
      <c r="AC5" s="725"/>
      <c r="AD5" s="725"/>
      <c r="AE5" s="725"/>
      <c r="AF5" s="725"/>
      <c r="AG5" s="725"/>
      <c r="AI5" s="725"/>
      <c r="AJ5" s="725"/>
      <c r="AK5" s="725"/>
      <c r="AL5" s="725"/>
      <c r="AM5" s="725"/>
      <c r="AN5" s="725"/>
      <c r="AO5" s="725"/>
      <c r="AP5" s="725"/>
      <c r="AQ5" s="725"/>
      <c r="AR5" s="725"/>
      <c r="AS5" s="725"/>
      <c r="AT5" s="725"/>
      <c r="AU5" s="725"/>
      <c r="AV5" s="725"/>
      <c r="AX5" s="725"/>
      <c r="AY5" s="725"/>
      <c r="AZ5" s="725"/>
      <c r="BA5" s="725"/>
      <c r="BB5" s="725"/>
      <c r="BC5" s="725"/>
      <c r="BD5" s="725"/>
      <c r="BE5" s="725"/>
      <c r="BF5" s="725"/>
      <c r="BG5" s="725"/>
      <c r="BH5" s="725"/>
      <c r="BI5" s="725"/>
      <c r="BJ5" s="725"/>
      <c r="BK5" s="725"/>
      <c r="BM5" s="725"/>
      <c r="BN5" s="725"/>
      <c r="BO5" s="725"/>
      <c r="BP5" s="725"/>
      <c r="BQ5" s="725"/>
      <c r="BR5" s="725"/>
      <c r="BS5" s="725"/>
      <c r="BT5" s="725"/>
      <c r="BU5" s="725"/>
      <c r="BV5" s="725"/>
      <c r="BW5" s="725"/>
      <c r="BX5" s="725"/>
      <c r="BY5" s="725"/>
      <c r="BZ5" s="725"/>
      <c r="CB5" s="725"/>
      <c r="CC5" s="725"/>
      <c r="CD5" s="725"/>
      <c r="CE5" s="725"/>
      <c r="CF5" s="725"/>
      <c r="CG5" s="725"/>
      <c r="CH5" s="725"/>
      <c r="CI5" s="725"/>
      <c r="CJ5" s="725"/>
      <c r="CK5" s="725"/>
      <c r="CL5" s="725"/>
      <c r="CM5" s="725"/>
      <c r="CN5" s="725"/>
      <c r="CO5" s="725"/>
      <c r="CQ5" s="725"/>
      <c r="CR5" s="725"/>
      <c r="CS5" s="725"/>
      <c r="CT5" s="725"/>
      <c r="CU5" s="725"/>
      <c r="CV5" s="725"/>
      <c r="CW5" s="725"/>
      <c r="CX5" s="725"/>
      <c r="CY5" s="725"/>
      <c r="CZ5" s="725"/>
      <c r="DA5" s="725"/>
      <c r="DB5" s="725"/>
      <c r="DC5" s="725"/>
      <c r="DD5" s="725"/>
      <c r="DF5" s="725"/>
      <c r="DG5" s="725"/>
      <c r="DH5" s="725"/>
      <c r="DI5" s="725"/>
      <c r="DJ5" s="725"/>
      <c r="DK5" s="725"/>
      <c r="DL5" s="725"/>
      <c r="DM5" s="725"/>
      <c r="DN5" s="725"/>
      <c r="DO5" s="725"/>
      <c r="DP5" s="725"/>
      <c r="DQ5" s="725"/>
      <c r="DR5" s="725"/>
      <c r="DS5" s="725"/>
      <c r="DU5" s="725"/>
      <c r="DV5" s="725"/>
      <c r="DW5" s="725"/>
      <c r="DX5" s="725"/>
      <c r="DY5" s="725"/>
      <c r="DZ5" s="725"/>
      <c r="EA5" s="725"/>
      <c r="EB5" s="725"/>
      <c r="EC5" s="725"/>
      <c r="ED5" s="725"/>
      <c r="EE5" s="725"/>
      <c r="EF5" s="725"/>
      <c r="EG5" s="725"/>
      <c r="EH5" s="725"/>
      <c r="EJ5" s="725"/>
      <c r="EK5" s="725"/>
      <c r="EL5" s="725"/>
      <c r="EM5" s="725"/>
      <c r="EN5" s="725"/>
      <c r="EO5" s="725"/>
      <c r="EP5" s="725"/>
      <c r="EQ5" s="725"/>
      <c r="ER5" s="725"/>
      <c r="ES5" s="725"/>
      <c r="ET5" s="725"/>
      <c r="EU5" s="725"/>
      <c r="EV5" s="725"/>
      <c r="EW5" s="725"/>
      <c r="EY5" s="725"/>
      <c r="EZ5" s="725"/>
      <c r="FA5" s="725"/>
      <c r="FB5" s="725"/>
      <c r="FC5" s="725"/>
      <c r="FD5" s="725"/>
      <c r="FE5" s="725"/>
      <c r="FF5" s="725"/>
      <c r="FG5" s="725"/>
      <c r="FH5" s="725"/>
      <c r="FI5" s="725"/>
      <c r="FJ5" s="725"/>
      <c r="FK5" s="725"/>
      <c r="FL5" s="725"/>
      <c r="FN5" s="725"/>
      <c r="FO5" s="725"/>
      <c r="FP5" s="725"/>
      <c r="FQ5" s="725"/>
      <c r="FR5" s="725"/>
      <c r="FS5" s="725"/>
      <c r="FT5" s="725"/>
      <c r="FU5" s="725"/>
      <c r="FV5" s="725"/>
      <c r="FW5" s="725"/>
      <c r="FX5" s="725"/>
      <c r="FY5" s="725"/>
      <c r="FZ5" s="725"/>
      <c r="GA5" s="725"/>
      <c r="GC5" s="725"/>
      <c r="GD5" s="725"/>
      <c r="GE5" s="725"/>
      <c r="GF5" s="725"/>
      <c r="GG5" s="725"/>
      <c r="GH5" s="725"/>
      <c r="GI5" s="725"/>
      <c r="GJ5" s="725"/>
      <c r="GK5" s="725"/>
      <c r="GL5" s="725"/>
      <c r="GM5" s="725"/>
      <c r="GN5" s="725"/>
      <c r="GO5" s="725"/>
      <c r="GP5" s="725"/>
      <c r="GR5" s="725"/>
      <c r="GS5" s="725"/>
      <c r="GT5" s="725"/>
      <c r="GU5" s="725"/>
      <c r="GV5" s="725"/>
      <c r="GW5" s="725"/>
      <c r="GX5" s="725"/>
      <c r="GY5" s="725"/>
      <c r="GZ5" s="725"/>
      <c r="HA5" s="725"/>
      <c r="HB5" s="725"/>
      <c r="HC5" s="725"/>
      <c r="HD5" s="725"/>
      <c r="HE5" s="725"/>
      <c r="HG5" s="725"/>
      <c r="HH5" s="725"/>
      <c r="HI5" s="725"/>
      <c r="HJ5" s="725"/>
      <c r="HK5" s="725"/>
      <c r="HL5" s="725"/>
      <c r="HM5" s="725"/>
      <c r="HN5" s="725"/>
      <c r="HO5" s="725"/>
      <c r="HP5" s="725"/>
      <c r="HQ5" s="725"/>
      <c r="HR5" s="725"/>
      <c r="HS5" s="725"/>
      <c r="HT5" s="725"/>
      <c r="HV5" s="725"/>
      <c r="HW5" s="725"/>
      <c r="HX5" s="725"/>
      <c r="HY5" s="725"/>
      <c r="HZ5" s="725"/>
      <c r="IA5" s="725"/>
      <c r="IB5" s="725"/>
      <c r="IC5" s="725"/>
      <c r="ID5" s="725"/>
      <c r="IE5" s="725"/>
      <c r="IF5" s="725"/>
      <c r="IG5" s="725"/>
      <c r="IH5" s="725"/>
      <c r="II5" s="725"/>
      <c r="IK5" s="725"/>
      <c r="IL5" s="725"/>
      <c r="IM5" s="725"/>
      <c r="IN5" s="725"/>
      <c r="IO5" s="725"/>
      <c r="IP5" s="725"/>
      <c r="IQ5" s="725"/>
      <c r="IR5" s="725"/>
      <c r="IS5" s="725"/>
      <c r="IT5" s="725"/>
      <c r="IU5" s="725"/>
      <c r="IV5" s="725"/>
    </row>
    <row r="6" spans="1:256" ht="43.5" customHeight="1" x14ac:dyDescent="0.2">
      <c r="A6" s="726" t="s">
        <v>211</v>
      </c>
      <c r="B6" s="726"/>
      <c r="C6" s="726"/>
      <c r="D6" s="726"/>
      <c r="E6" s="726"/>
      <c r="F6" s="11"/>
      <c r="G6" s="727" t="s">
        <v>212</v>
      </c>
      <c r="H6" s="727"/>
      <c r="I6" s="727"/>
      <c r="J6" s="727"/>
      <c r="K6" s="727"/>
      <c r="L6" s="727"/>
      <c r="M6" s="727"/>
      <c r="N6" s="727"/>
      <c r="O6" s="727"/>
      <c r="T6" s="725"/>
      <c r="U6" s="725"/>
      <c r="V6" s="725"/>
      <c r="W6" s="725"/>
      <c r="X6" s="725"/>
      <c r="Y6" s="725"/>
      <c r="Z6" s="725"/>
      <c r="AA6" s="725"/>
      <c r="AB6" s="725"/>
      <c r="AC6" s="725"/>
      <c r="AD6" s="725"/>
      <c r="AE6" s="725"/>
      <c r="AF6" s="725"/>
      <c r="AG6" s="725"/>
      <c r="AI6" s="725"/>
      <c r="AJ6" s="725"/>
      <c r="AK6" s="725"/>
      <c r="AL6" s="725"/>
      <c r="AM6" s="725"/>
      <c r="AN6" s="725"/>
      <c r="AO6" s="725"/>
      <c r="AP6" s="725"/>
      <c r="AQ6" s="725"/>
      <c r="AR6" s="725"/>
      <c r="AS6" s="725"/>
      <c r="AT6" s="725"/>
      <c r="AU6" s="725"/>
      <c r="AV6" s="725"/>
      <c r="AX6" s="725"/>
      <c r="AY6" s="725"/>
      <c r="AZ6" s="725"/>
      <c r="BA6" s="725"/>
      <c r="BB6" s="725"/>
      <c r="BC6" s="725"/>
      <c r="BD6" s="725"/>
      <c r="BE6" s="725"/>
      <c r="BF6" s="725"/>
      <c r="BG6" s="725"/>
      <c r="BH6" s="725"/>
      <c r="BI6" s="725"/>
      <c r="BJ6" s="725"/>
      <c r="BK6" s="725"/>
      <c r="BM6" s="725"/>
      <c r="BN6" s="725"/>
      <c r="BO6" s="725"/>
      <c r="BP6" s="725"/>
      <c r="BQ6" s="725"/>
      <c r="BR6" s="725"/>
      <c r="BS6" s="725"/>
      <c r="BT6" s="725"/>
      <c r="BU6" s="725"/>
      <c r="BV6" s="725"/>
      <c r="BW6" s="725"/>
      <c r="BX6" s="725"/>
      <c r="BY6" s="725"/>
      <c r="BZ6" s="725"/>
      <c r="CB6" s="725"/>
      <c r="CC6" s="725"/>
      <c r="CD6" s="725"/>
      <c r="CE6" s="725"/>
      <c r="CF6" s="725"/>
      <c r="CG6" s="725"/>
      <c r="CH6" s="725"/>
      <c r="CI6" s="725"/>
      <c r="CJ6" s="725"/>
      <c r="CK6" s="725"/>
      <c r="CL6" s="725"/>
      <c r="CM6" s="725"/>
      <c r="CN6" s="725"/>
      <c r="CO6" s="725"/>
      <c r="CQ6" s="725"/>
      <c r="CR6" s="725"/>
      <c r="CS6" s="725"/>
      <c r="CT6" s="725"/>
      <c r="CU6" s="725"/>
      <c r="CV6" s="725"/>
      <c r="CW6" s="725"/>
      <c r="CX6" s="725"/>
      <c r="CY6" s="725"/>
      <c r="CZ6" s="725"/>
      <c r="DA6" s="725"/>
      <c r="DB6" s="725"/>
      <c r="DC6" s="725"/>
      <c r="DD6" s="725"/>
      <c r="DF6" s="725"/>
      <c r="DG6" s="725"/>
      <c r="DH6" s="725"/>
      <c r="DI6" s="725"/>
      <c r="DJ6" s="725"/>
      <c r="DK6" s="725"/>
      <c r="DL6" s="725"/>
      <c r="DM6" s="725"/>
      <c r="DN6" s="725"/>
      <c r="DO6" s="725"/>
      <c r="DP6" s="725"/>
      <c r="DQ6" s="725"/>
      <c r="DR6" s="725"/>
      <c r="DS6" s="725"/>
      <c r="DU6" s="725"/>
      <c r="DV6" s="725"/>
      <c r="DW6" s="725"/>
      <c r="DX6" s="725"/>
      <c r="DY6" s="725"/>
      <c r="DZ6" s="725"/>
      <c r="EA6" s="725"/>
      <c r="EB6" s="725"/>
      <c r="EC6" s="725"/>
      <c r="ED6" s="725"/>
      <c r="EE6" s="725"/>
      <c r="EF6" s="725"/>
      <c r="EG6" s="725"/>
      <c r="EH6" s="725"/>
      <c r="EJ6" s="725"/>
      <c r="EK6" s="725"/>
      <c r="EL6" s="725"/>
      <c r="EM6" s="725"/>
      <c r="EN6" s="725"/>
      <c r="EO6" s="725"/>
      <c r="EP6" s="725"/>
      <c r="EQ6" s="725"/>
      <c r="ER6" s="725"/>
      <c r="ES6" s="725"/>
      <c r="ET6" s="725"/>
      <c r="EU6" s="725"/>
      <c r="EV6" s="725"/>
      <c r="EW6" s="725"/>
      <c r="EY6" s="725"/>
      <c r="EZ6" s="725"/>
      <c r="FA6" s="725"/>
      <c r="FB6" s="725"/>
      <c r="FC6" s="725"/>
      <c r="FD6" s="725"/>
      <c r="FE6" s="725"/>
      <c r="FF6" s="725"/>
      <c r="FG6" s="725"/>
      <c r="FH6" s="725"/>
      <c r="FI6" s="725"/>
      <c r="FJ6" s="725"/>
      <c r="FK6" s="725"/>
      <c r="FL6" s="725"/>
      <c r="FN6" s="725"/>
      <c r="FO6" s="725"/>
      <c r="FP6" s="725"/>
      <c r="FQ6" s="725"/>
      <c r="FR6" s="725"/>
      <c r="FS6" s="725"/>
      <c r="FT6" s="725"/>
      <c r="FU6" s="725"/>
      <c r="FV6" s="725"/>
      <c r="FW6" s="725"/>
      <c r="FX6" s="725"/>
      <c r="FY6" s="725"/>
      <c r="FZ6" s="725"/>
      <c r="GA6" s="725"/>
      <c r="GC6" s="725"/>
      <c r="GD6" s="725"/>
      <c r="GE6" s="725"/>
      <c r="GF6" s="725"/>
      <c r="GG6" s="725"/>
      <c r="GH6" s="725"/>
      <c r="GI6" s="725"/>
      <c r="GJ6" s="725"/>
      <c r="GK6" s="725"/>
      <c r="GL6" s="725"/>
      <c r="GM6" s="725"/>
      <c r="GN6" s="725"/>
      <c r="GO6" s="725"/>
      <c r="GP6" s="725"/>
      <c r="GR6" s="725"/>
      <c r="GS6" s="725"/>
      <c r="GT6" s="725"/>
      <c r="GU6" s="725"/>
      <c r="GV6" s="725"/>
      <c r="GW6" s="725"/>
      <c r="GX6" s="725"/>
      <c r="GY6" s="725"/>
      <c r="GZ6" s="725"/>
      <c r="HA6" s="725"/>
      <c r="HB6" s="725"/>
      <c r="HC6" s="725"/>
      <c r="HD6" s="725"/>
      <c r="HE6" s="725"/>
      <c r="HG6" s="725"/>
      <c r="HH6" s="725"/>
      <c r="HI6" s="725"/>
      <c r="HJ6" s="725"/>
      <c r="HK6" s="725"/>
      <c r="HL6" s="725"/>
      <c r="HM6" s="725"/>
      <c r="HN6" s="725"/>
      <c r="HO6" s="725"/>
      <c r="HP6" s="725"/>
      <c r="HQ6" s="725"/>
      <c r="HR6" s="725"/>
      <c r="HS6" s="725"/>
      <c r="HT6" s="725"/>
      <c r="HV6" s="725"/>
      <c r="HW6" s="725"/>
      <c r="HX6" s="725"/>
      <c r="HY6" s="725"/>
      <c r="HZ6" s="725"/>
      <c r="IA6" s="725"/>
      <c r="IB6" s="725"/>
      <c r="IC6" s="725"/>
      <c r="ID6" s="725"/>
      <c r="IE6" s="725"/>
      <c r="IF6" s="725"/>
      <c r="IG6" s="725"/>
      <c r="IH6" s="725"/>
      <c r="II6" s="725"/>
      <c r="IK6" s="725"/>
      <c r="IL6" s="725"/>
      <c r="IM6" s="725"/>
      <c r="IN6" s="725"/>
      <c r="IO6" s="725"/>
      <c r="IP6" s="725"/>
      <c r="IQ6" s="725"/>
      <c r="IR6" s="725"/>
      <c r="IS6" s="725"/>
      <c r="IT6" s="725"/>
      <c r="IU6" s="725"/>
      <c r="IV6" s="725"/>
    </row>
    <row r="7" spans="1:256" ht="58.15" customHeight="1" x14ac:dyDescent="0.2">
      <c r="A7" s="726" t="s">
        <v>213</v>
      </c>
      <c r="B7" s="726"/>
      <c r="C7" s="726"/>
      <c r="D7" s="726"/>
      <c r="E7" s="726"/>
      <c r="F7" s="11"/>
      <c r="G7" s="727" t="s">
        <v>212</v>
      </c>
      <c r="H7" s="727"/>
      <c r="I7" s="727"/>
      <c r="J7" s="727"/>
      <c r="K7" s="727"/>
      <c r="L7" s="727"/>
      <c r="M7" s="727"/>
      <c r="N7" s="727"/>
      <c r="O7" s="727"/>
      <c r="T7" s="118"/>
      <c r="AC7" s="118"/>
      <c r="AI7" s="118"/>
      <c r="AR7" s="118"/>
      <c r="AX7" s="118"/>
      <c r="BG7" s="118"/>
      <c r="BM7" s="118"/>
      <c r="BV7" s="118"/>
      <c r="CB7" s="118"/>
      <c r="CK7" s="118"/>
      <c r="CQ7" s="118"/>
      <c r="CZ7" s="118"/>
      <c r="DF7" s="118"/>
      <c r="DO7" s="118"/>
      <c r="DU7" s="118"/>
      <c r="ED7" s="118"/>
      <c r="EJ7" s="118"/>
      <c r="ES7" s="118"/>
      <c r="EY7" s="118"/>
      <c r="FH7" s="118"/>
      <c r="FN7" s="118"/>
      <c r="FW7" s="118"/>
      <c r="GC7" s="118"/>
      <c r="GL7" s="118"/>
      <c r="GR7" s="118"/>
      <c r="HA7" s="118"/>
      <c r="HG7" s="118"/>
      <c r="HP7" s="118"/>
      <c r="HV7" s="118"/>
      <c r="IE7" s="118"/>
      <c r="IK7" s="118"/>
      <c r="IT7" s="118"/>
    </row>
    <row r="8" spans="1:256" ht="38.85" customHeight="1" x14ac:dyDescent="0.2">
      <c r="A8" s="726" t="s">
        <v>214</v>
      </c>
      <c r="B8" s="726"/>
      <c r="C8" s="726"/>
      <c r="D8" s="726"/>
      <c r="E8" s="726"/>
      <c r="F8" s="11"/>
      <c r="G8" s="727" t="s">
        <v>212</v>
      </c>
      <c r="H8" s="727"/>
      <c r="I8" s="727"/>
      <c r="J8" s="727"/>
      <c r="K8" s="727"/>
      <c r="L8" s="727"/>
      <c r="M8" s="727"/>
      <c r="N8" s="727"/>
      <c r="O8" s="727"/>
      <c r="T8" s="118"/>
      <c r="AC8" s="118"/>
      <c r="AI8" s="118"/>
      <c r="AR8" s="118"/>
      <c r="AX8" s="118"/>
      <c r="BG8" s="118"/>
      <c r="BM8" s="118"/>
      <c r="BV8" s="118"/>
      <c r="CB8" s="118"/>
      <c r="CK8" s="118"/>
      <c r="CQ8" s="118"/>
      <c r="CZ8" s="118"/>
      <c r="DF8" s="118"/>
      <c r="DO8" s="118"/>
      <c r="DU8" s="118"/>
      <c r="ED8" s="118"/>
      <c r="EJ8" s="118"/>
      <c r="ES8" s="118"/>
      <c r="EY8" s="118"/>
      <c r="FH8" s="118"/>
      <c r="FN8" s="118"/>
      <c r="FW8" s="118"/>
      <c r="GC8" s="118"/>
      <c r="GL8" s="118"/>
      <c r="GR8" s="118"/>
      <c r="HA8" s="118"/>
      <c r="HG8" s="118"/>
      <c r="HP8" s="118"/>
      <c r="HV8" s="118"/>
      <c r="IE8" s="118"/>
      <c r="IK8" s="118"/>
      <c r="IT8" s="118"/>
    </row>
    <row r="9" spans="1:256" ht="49.9" customHeight="1" x14ac:dyDescent="0.2">
      <c r="A9" s="726" t="s">
        <v>215</v>
      </c>
      <c r="B9" s="726"/>
      <c r="C9" s="726"/>
      <c r="D9" s="726"/>
      <c r="E9" s="726"/>
      <c r="F9" s="11"/>
      <c r="G9" s="727" t="s">
        <v>212</v>
      </c>
      <c r="H9" s="727"/>
      <c r="I9" s="727"/>
      <c r="J9" s="727"/>
      <c r="K9" s="727"/>
      <c r="L9" s="727"/>
      <c r="M9" s="727"/>
      <c r="N9" s="727"/>
      <c r="O9" s="727"/>
      <c r="T9" s="118"/>
      <c r="AC9" s="118"/>
      <c r="AI9" s="118"/>
      <c r="AR9" s="118"/>
      <c r="AX9" s="118"/>
      <c r="BG9" s="118"/>
      <c r="BM9" s="118"/>
      <c r="BV9" s="118"/>
      <c r="CB9" s="118"/>
      <c r="CK9" s="118"/>
      <c r="CQ9" s="118"/>
      <c r="CZ9" s="118"/>
      <c r="DF9" s="118"/>
      <c r="DO9" s="118"/>
      <c r="DU9" s="118"/>
      <c r="ED9" s="118"/>
      <c r="EJ9" s="118"/>
      <c r="ES9" s="118"/>
      <c r="EY9" s="118"/>
      <c r="FH9" s="118"/>
      <c r="FN9" s="118"/>
      <c r="FW9" s="118"/>
      <c r="GC9" s="118"/>
      <c r="GL9" s="118"/>
      <c r="GR9" s="118"/>
      <c r="HA9" s="118"/>
      <c r="HG9" s="118"/>
      <c r="HP9" s="118"/>
      <c r="HV9" s="118"/>
      <c r="IE9" s="118"/>
      <c r="IK9" s="118"/>
      <c r="IT9" s="118"/>
    </row>
    <row r="10" spans="1:256" ht="49.35" customHeight="1" x14ac:dyDescent="0.2">
      <c r="A10" s="726" t="s">
        <v>216</v>
      </c>
      <c r="B10" s="726"/>
      <c r="C10" s="726"/>
      <c r="D10" s="726"/>
      <c r="E10" s="726"/>
      <c r="F10" s="11"/>
      <c r="G10" s="727" t="s">
        <v>212</v>
      </c>
      <c r="H10" s="727"/>
      <c r="I10" s="727"/>
      <c r="J10" s="727"/>
      <c r="K10" s="727"/>
      <c r="L10" s="727"/>
      <c r="M10" s="727"/>
      <c r="N10" s="727"/>
      <c r="O10" s="727"/>
      <c r="T10" s="118"/>
      <c r="AC10" s="118"/>
      <c r="AI10" s="118"/>
      <c r="AR10" s="118"/>
      <c r="AX10" s="118"/>
      <c r="BG10" s="118"/>
      <c r="BM10" s="118"/>
      <c r="BV10" s="118"/>
      <c r="CB10" s="118"/>
      <c r="CK10" s="118"/>
      <c r="CQ10" s="118"/>
      <c r="CZ10" s="118"/>
      <c r="DF10" s="118"/>
      <c r="DO10" s="118"/>
      <c r="DU10" s="118"/>
      <c r="ED10" s="118"/>
      <c r="EJ10" s="118"/>
      <c r="ES10" s="118"/>
      <c r="EY10" s="118"/>
      <c r="FH10" s="118"/>
      <c r="FN10" s="118"/>
      <c r="FW10" s="118"/>
      <c r="GC10" s="118"/>
      <c r="GL10" s="118"/>
      <c r="GR10" s="118"/>
      <c r="HA10" s="118"/>
      <c r="HG10" s="118"/>
      <c r="HP10" s="118"/>
      <c r="HV10" s="118"/>
      <c r="IE10" s="118"/>
      <c r="IK10" s="118"/>
      <c r="IT10" s="118"/>
    </row>
    <row r="11" spans="1:256" ht="42.6" customHeight="1" x14ac:dyDescent="0.2">
      <c r="A11" s="726" t="s">
        <v>217</v>
      </c>
      <c r="B11" s="726"/>
      <c r="C11" s="726"/>
      <c r="D11" s="726"/>
      <c r="E11" s="726"/>
      <c r="F11" s="11"/>
      <c r="G11" s="727" t="s">
        <v>212</v>
      </c>
      <c r="H11" s="727"/>
      <c r="I11" s="727"/>
      <c r="J11" s="727"/>
      <c r="K11" s="727"/>
      <c r="L11" s="727"/>
      <c r="M11" s="727"/>
      <c r="N11" s="727"/>
      <c r="O11" s="727"/>
      <c r="T11" s="118"/>
      <c r="AC11" s="118"/>
      <c r="AI11" s="118"/>
      <c r="AR11" s="118"/>
      <c r="AX11" s="118"/>
      <c r="BG11" s="118"/>
      <c r="BM11" s="118"/>
      <c r="BV11" s="118"/>
      <c r="CB11" s="118"/>
      <c r="CK11" s="118"/>
      <c r="CQ11" s="118"/>
      <c r="CZ11" s="118"/>
      <c r="DF11" s="118"/>
      <c r="DO11" s="118"/>
      <c r="DU11" s="118"/>
      <c r="ED11" s="118"/>
      <c r="EJ11" s="118"/>
      <c r="ES11" s="118"/>
      <c r="EY11" s="118"/>
      <c r="FH11" s="118"/>
      <c r="FN11" s="118"/>
      <c r="FW11" s="118"/>
      <c r="GC11" s="118"/>
      <c r="GL11" s="118"/>
      <c r="GR11" s="118"/>
      <c r="HA11" s="118"/>
      <c r="HG11" s="118"/>
      <c r="HP11" s="118"/>
      <c r="HV11" s="118"/>
      <c r="IE11" s="118"/>
      <c r="IK11" s="118"/>
      <c r="IT11" s="118"/>
    </row>
    <row r="12" spans="1:256" ht="37.35" customHeight="1" x14ac:dyDescent="0.2">
      <c r="A12" s="726" t="s">
        <v>218</v>
      </c>
      <c r="B12" s="726"/>
      <c r="C12" s="726"/>
      <c r="D12" s="726"/>
      <c r="E12" s="726"/>
      <c r="F12" s="11"/>
      <c r="G12" s="727" t="s">
        <v>212</v>
      </c>
      <c r="H12" s="727"/>
      <c r="I12" s="727"/>
      <c r="J12" s="727"/>
      <c r="K12" s="727"/>
      <c r="L12" s="727"/>
      <c r="M12" s="727"/>
      <c r="N12" s="727"/>
      <c r="O12" s="727"/>
      <c r="T12" s="118"/>
      <c r="AC12" s="118"/>
      <c r="AI12" s="118"/>
      <c r="AR12" s="118"/>
      <c r="AX12" s="118"/>
      <c r="BG12" s="118"/>
      <c r="BM12" s="118"/>
      <c r="BV12" s="118"/>
      <c r="CB12" s="118"/>
      <c r="CK12" s="118"/>
      <c r="CQ12" s="118"/>
      <c r="CZ12" s="118"/>
      <c r="DF12" s="118"/>
      <c r="DO12" s="118"/>
      <c r="DU12" s="118"/>
      <c r="ED12" s="118"/>
      <c r="EJ12" s="118"/>
      <c r="ES12" s="118"/>
      <c r="EY12" s="118"/>
      <c r="FH12" s="118"/>
      <c r="FN12" s="118"/>
      <c r="FW12" s="118"/>
      <c r="GC12" s="118"/>
      <c r="GL12" s="118"/>
      <c r="GR12" s="118"/>
      <c r="HA12" s="118"/>
      <c r="HG12" s="118"/>
      <c r="HP12" s="118"/>
      <c r="HV12" s="118"/>
      <c r="IE12" s="118"/>
      <c r="IK12" s="118"/>
      <c r="IT12" s="118"/>
    </row>
    <row r="13" spans="1:256" ht="35.85" customHeight="1" x14ac:dyDescent="0.2">
      <c r="A13" s="726" t="s">
        <v>219</v>
      </c>
      <c r="B13" s="726"/>
      <c r="C13" s="726"/>
      <c r="D13" s="726"/>
      <c r="E13" s="726"/>
      <c r="F13" s="11"/>
      <c r="G13" s="727" t="s">
        <v>212</v>
      </c>
      <c r="H13" s="727"/>
      <c r="I13" s="727"/>
      <c r="J13" s="727"/>
      <c r="K13" s="727"/>
      <c r="L13" s="727"/>
      <c r="M13" s="727"/>
      <c r="N13" s="727"/>
      <c r="O13" s="727"/>
      <c r="T13" s="118"/>
      <c r="AC13" s="118"/>
      <c r="AI13" s="118"/>
      <c r="AR13" s="118"/>
      <c r="AX13" s="118"/>
      <c r="BG13" s="118"/>
      <c r="BM13" s="118"/>
      <c r="BV13" s="118"/>
      <c r="CB13" s="118"/>
      <c r="CK13" s="118"/>
      <c r="CQ13" s="118"/>
      <c r="CZ13" s="118"/>
      <c r="DF13" s="118"/>
      <c r="DO13" s="118"/>
      <c r="DU13" s="118"/>
      <c r="ED13" s="118"/>
      <c r="EJ13" s="118"/>
      <c r="ES13" s="118"/>
      <c r="EY13" s="118"/>
      <c r="FH13" s="118"/>
      <c r="FN13" s="118"/>
      <c r="FW13" s="118"/>
      <c r="GC13" s="118"/>
      <c r="GL13" s="118"/>
      <c r="GR13" s="118"/>
      <c r="HA13" s="118"/>
      <c r="HG13" s="118"/>
      <c r="HP13" s="118"/>
      <c r="HV13" s="118"/>
      <c r="IE13" s="118"/>
      <c r="IK13" s="118"/>
      <c r="IT13" s="118"/>
    </row>
    <row r="14" spans="1:256" ht="20.85" customHeight="1" x14ac:dyDescent="0.2">
      <c r="A14" s="724" t="s">
        <v>220</v>
      </c>
      <c r="B14" s="724"/>
      <c r="C14" s="724"/>
      <c r="D14" s="724"/>
      <c r="E14" s="724"/>
      <c r="F14" s="724"/>
      <c r="G14" s="724"/>
      <c r="H14" s="724"/>
      <c r="I14" s="724"/>
      <c r="J14" s="724"/>
      <c r="K14" s="724"/>
      <c r="L14" s="724"/>
      <c r="M14" s="724"/>
      <c r="N14" s="724"/>
      <c r="O14" s="724"/>
      <c r="T14" s="118"/>
      <c r="AC14" s="118"/>
      <c r="AI14" s="118"/>
      <c r="AR14" s="118"/>
      <c r="AX14" s="118"/>
      <c r="BG14" s="118"/>
      <c r="BM14" s="118"/>
      <c r="BV14" s="118"/>
      <c r="CB14" s="118"/>
      <c r="CK14" s="118"/>
      <c r="CQ14" s="118"/>
      <c r="CZ14" s="118"/>
      <c r="DF14" s="118"/>
      <c r="DO14" s="118"/>
      <c r="DU14" s="118"/>
      <c r="ED14" s="118"/>
      <c r="EJ14" s="118"/>
      <c r="ES14" s="118"/>
      <c r="EY14" s="118"/>
      <c r="FH14" s="118"/>
      <c r="FN14" s="118"/>
      <c r="FW14" s="118"/>
      <c r="GC14" s="118"/>
      <c r="GL14" s="118"/>
      <c r="GR14" s="118"/>
      <c r="HA14" s="118"/>
      <c r="HG14" s="118"/>
      <c r="HP14" s="118"/>
      <c r="HV14" s="118"/>
      <c r="IE14" s="118"/>
      <c r="IK14" s="118"/>
      <c r="IT14" s="118"/>
    </row>
    <row r="15" spans="1:256" ht="91.7" customHeight="1" x14ac:dyDescent="0.2">
      <c r="A15" s="726" t="s">
        <v>221</v>
      </c>
      <c r="B15" s="726"/>
      <c r="C15" s="726"/>
      <c r="D15" s="726"/>
      <c r="E15" s="726"/>
      <c r="F15" s="11"/>
      <c r="G15" s="727" t="s">
        <v>212</v>
      </c>
      <c r="H15" s="727"/>
      <c r="I15" s="727"/>
      <c r="J15" s="727"/>
      <c r="K15" s="727"/>
      <c r="L15" s="727"/>
      <c r="M15" s="727"/>
      <c r="N15" s="727"/>
      <c r="O15" s="727"/>
      <c r="T15" s="118"/>
      <c r="AC15" s="118"/>
      <c r="AI15" s="118"/>
      <c r="AR15" s="118"/>
      <c r="AX15" s="118"/>
      <c r="BG15" s="118"/>
      <c r="BM15" s="118"/>
      <c r="BV15" s="118"/>
      <c r="CB15" s="118"/>
      <c r="CK15" s="118"/>
      <c r="CQ15" s="118"/>
      <c r="CZ15" s="118"/>
      <c r="DF15" s="118"/>
      <c r="DO15" s="118"/>
      <c r="DU15" s="118"/>
      <c r="ED15" s="118"/>
      <c r="EJ15" s="118"/>
      <c r="ES15" s="118"/>
      <c r="EY15" s="118"/>
      <c r="FH15" s="118"/>
      <c r="FN15" s="118"/>
      <c r="FW15" s="118"/>
      <c r="GC15" s="118"/>
      <c r="GL15" s="118"/>
      <c r="GR15" s="118"/>
      <c r="HA15" s="118"/>
      <c r="HG15" s="118"/>
      <c r="HP15" s="118"/>
      <c r="HV15" s="118"/>
      <c r="IE15" s="118"/>
      <c r="IK15" s="118"/>
      <c r="IT15" s="118"/>
    </row>
    <row r="16" spans="1:256" ht="61.15" customHeight="1" x14ac:dyDescent="0.2">
      <c r="A16" s="726" t="s">
        <v>291</v>
      </c>
      <c r="B16" s="726"/>
      <c r="C16" s="726"/>
      <c r="D16" s="726"/>
      <c r="E16" s="726"/>
      <c r="F16" s="11"/>
      <c r="G16" s="727" t="s">
        <v>212</v>
      </c>
      <c r="H16" s="727"/>
      <c r="I16" s="727"/>
      <c r="J16" s="727"/>
      <c r="K16" s="727"/>
      <c r="L16" s="727"/>
      <c r="M16" s="727"/>
      <c r="N16" s="727"/>
      <c r="O16" s="727"/>
      <c r="T16" s="118"/>
      <c r="AC16" s="118"/>
      <c r="AI16" s="118"/>
      <c r="AR16" s="118"/>
      <c r="AX16" s="118"/>
      <c r="BG16" s="118"/>
      <c r="BM16" s="118"/>
      <c r="BV16" s="118"/>
      <c r="CB16" s="118"/>
      <c r="CK16" s="118"/>
      <c r="CQ16" s="118"/>
      <c r="CZ16" s="118"/>
      <c r="DF16" s="118"/>
      <c r="DO16" s="118"/>
      <c r="DU16" s="118"/>
      <c r="ED16" s="118"/>
      <c r="EJ16" s="118"/>
      <c r="ES16" s="118"/>
      <c r="EY16" s="118"/>
      <c r="FH16" s="118"/>
      <c r="FN16" s="118"/>
      <c r="FW16" s="118"/>
      <c r="GC16" s="118"/>
      <c r="GL16" s="118"/>
      <c r="GR16" s="118"/>
      <c r="HA16" s="118"/>
      <c r="HG16" s="118"/>
      <c r="HP16" s="118"/>
      <c r="HV16" s="118"/>
      <c r="IE16" s="118"/>
      <c r="IK16" s="118"/>
      <c r="IT16" s="118"/>
    </row>
    <row r="17" spans="1:254" ht="60" customHeight="1" x14ac:dyDescent="0.2">
      <c r="A17" s="726" t="s">
        <v>316</v>
      </c>
      <c r="B17" s="726"/>
      <c r="C17" s="726"/>
      <c r="D17" s="726"/>
      <c r="E17" s="726"/>
      <c r="F17" s="238"/>
      <c r="G17" s="728" t="s">
        <v>317</v>
      </c>
      <c r="H17" s="728"/>
      <c r="I17" s="728"/>
      <c r="J17" s="728"/>
      <c r="K17" s="728"/>
      <c r="L17" s="728"/>
      <c r="M17" s="728"/>
      <c r="N17" s="728"/>
      <c r="O17" s="728"/>
      <c r="T17" s="118"/>
      <c r="AC17" s="118"/>
      <c r="AI17" s="118"/>
      <c r="AR17" s="118"/>
      <c r="AX17" s="118"/>
      <c r="BG17" s="118"/>
      <c r="BM17" s="118"/>
      <c r="BV17" s="118"/>
      <c r="CB17" s="118"/>
      <c r="CK17" s="118"/>
      <c r="CQ17" s="118"/>
      <c r="CZ17" s="118"/>
      <c r="DF17" s="118"/>
      <c r="DO17" s="118"/>
      <c r="DU17" s="118"/>
      <c r="ED17" s="118"/>
      <c r="EJ17" s="118"/>
      <c r="ES17" s="118"/>
      <c r="EY17" s="118"/>
      <c r="FH17" s="118"/>
      <c r="FN17" s="118"/>
      <c r="FW17" s="118"/>
      <c r="GC17" s="118"/>
      <c r="GL17" s="118"/>
      <c r="GR17" s="118"/>
      <c r="HA17" s="118"/>
      <c r="HG17" s="118"/>
      <c r="HP17" s="118"/>
      <c r="HV17" s="118"/>
      <c r="IE17" s="118"/>
      <c r="IK17" s="118"/>
      <c r="IT17" s="118"/>
    </row>
    <row r="18" spans="1:254" ht="38.25" customHeight="1" x14ac:dyDescent="0.2">
      <c r="A18" s="726" t="s">
        <v>275</v>
      </c>
      <c r="B18" s="726"/>
      <c r="C18" s="726"/>
      <c r="D18" s="729"/>
      <c r="E18" s="726"/>
      <c r="F18" s="11"/>
      <c r="G18" s="727" t="s">
        <v>212</v>
      </c>
      <c r="H18" s="727"/>
      <c r="I18" s="727"/>
      <c r="J18" s="727"/>
      <c r="K18" s="727"/>
      <c r="L18" s="727"/>
      <c r="M18" s="727"/>
      <c r="N18" s="727"/>
      <c r="O18" s="727"/>
      <c r="T18" s="118"/>
      <c r="AC18" s="118"/>
      <c r="AI18" s="118"/>
      <c r="AR18" s="118"/>
      <c r="AX18" s="118"/>
      <c r="BG18" s="118"/>
      <c r="BM18" s="118"/>
      <c r="BV18" s="118"/>
      <c r="CB18" s="118"/>
      <c r="CK18" s="118"/>
      <c r="CQ18" s="118"/>
      <c r="CZ18" s="118"/>
      <c r="DF18" s="118"/>
      <c r="DO18" s="118"/>
      <c r="DU18" s="118"/>
      <c r="ED18" s="118"/>
      <c r="EJ18" s="118"/>
      <c r="ES18" s="118"/>
      <c r="EY18" s="118"/>
      <c r="FH18" s="118"/>
      <c r="FN18" s="118"/>
      <c r="FW18" s="118"/>
      <c r="GC18" s="118"/>
      <c r="GL18" s="118"/>
      <c r="GR18" s="118"/>
      <c r="HA18" s="118"/>
      <c r="HG18" s="118"/>
      <c r="HP18" s="118"/>
      <c r="HV18" s="118"/>
      <c r="IE18" s="118"/>
      <c r="IK18" s="118"/>
      <c r="IT18" s="118"/>
    </row>
    <row r="19" spans="1:254" ht="20.85" customHeight="1" x14ac:dyDescent="0.2">
      <c r="A19" s="724" t="s">
        <v>222</v>
      </c>
      <c r="B19" s="724"/>
      <c r="C19" s="724"/>
      <c r="D19" s="724"/>
      <c r="E19" s="724"/>
      <c r="F19" s="724"/>
      <c r="G19" s="724"/>
      <c r="H19" s="724"/>
      <c r="I19" s="724"/>
      <c r="J19" s="724"/>
      <c r="K19" s="724"/>
      <c r="L19" s="724"/>
      <c r="M19" s="724"/>
      <c r="N19" s="724"/>
      <c r="O19" s="724"/>
      <c r="T19" s="118"/>
      <c r="AC19" s="118"/>
      <c r="AI19" s="118"/>
      <c r="AR19" s="118"/>
      <c r="AX19" s="118"/>
      <c r="BG19" s="118"/>
      <c r="BM19" s="118"/>
      <c r="BV19" s="118"/>
      <c r="CB19" s="118"/>
      <c r="CK19" s="118"/>
      <c r="CQ19" s="118"/>
      <c r="CZ19" s="118"/>
      <c r="DF19" s="118"/>
      <c r="DO19" s="118"/>
      <c r="DU19" s="118"/>
      <c r="ED19" s="118"/>
      <c r="EJ19" s="118"/>
      <c r="ES19" s="118"/>
      <c r="EY19" s="118"/>
      <c r="FH19" s="118"/>
      <c r="FN19" s="118"/>
      <c r="FW19" s="118"/>
      <c r="GC19" s="118"/>
      <c r="GL19" s="118"/>
      <c r="GR19" s="118"/>
      <c r="HA19" s="118"/>
      <c r="HG19" s="118"/>
      <c r="HP19" s="118"/>
      <c r="HV19" s="118"/>
      <c r="IE19" s="118"/>
      <c r="IK19" s="118"/>
      <c r="IT19" s="118"/>
    </row>
    <row r="20" spans="1:254" ht="36.75" customHeight="1" x14ac:dyDescent="0.2">
      <c r="A20" s="726" t="s">
        <v>276</v>
      </c>
      <c r="B20" s="726"/>
      <c r="C20" s="726"/>
      <c r="D20" s="726"/>
      <c r="E20" s="726"/>
      <c r="F20" s="11"/>
      <c r="G20" s="727" t="s">
        <v>212</v>
      </c>
      <c r="H20" s="727"/>
      <c r="I20" s="727"/>
      <c r="J20" s="727"/>
      <c r="K20" s="727"/>
      <c r="L20" s="727"/>
      <c r="M20" s="727"/>
      <c r="N20" s="727"/>
      <c r="O20" s="727"/>
      <c r="T20" s="118"/>
      <c r="AC20" s="118"/>
      <c r="AI20" s="118"/>
      <c r="AR20" s="118"/>
      <c r="AX20" s="118"/>
      <c r="BG20" s="118"/>
      <c r="BM20" s="118"/>
      <c r="BV20" s="118"/>
      <c r="CB20" s="118"/>
      <c r="CK20" s="118"/>
      <c r="CQ20" s="118"/>
      <c r="CZ20" s="118"/>
      <c r="DF20" s="118"/>
      <c r="DO20" s="118"/>
      <c r="DU20" s="118"/>
      <c r="ED20" s="118"/>
      <c r="EJ20" s="118"/>
      <c r="ES20" s="118"/>
      <c r="EY20" s="118"/>
      <c r="FH20" s="118"/>
      <c r="FN20" s="118"/>
      <c r="FW20" s="118"/>
      <c r="GC20" s="118"/>
      <c r="GL20" s="118"/>
      <c r="GR20" s="118"/>
      <c r="HA20" s="118"/>
      <c r="HG20" s="118"/>
      <c r="HP20" s="118"/>
      <c r="HV20" s="118"/>
      <c r="IE20" s="118"/>
      <c r="IK20" s="118"/>
      <c r="IT20" s="118"/>
    </row>
    <row r="21" spans="1:254" s="117" customFormat="1" ht="66" customHeight="1" x14ac:dyDescent="0.2">
      <c r="A21" s="726" t="s">
        <v>277</v>
      </c>
      <c r="B21" s="726"/>
      <c r="C21" s="726"/>
      <c r="D21" s="726"/>
      <c r="E21" s="726"/>
      <c r="F21" s="11"/>
      <c r="G21" s="727" t="s">
        <v>212</v>
      </c>
      <c r="H21" s="727"/>
      <c r="I21" s="727"/>
      <c r="J21" s="727"/>
      <c r="K21" s="727"/>
      <c r="L21" s="727"/>
      <c r="M21" s="727"/>
      <c r="N21" s="727"/>
      <c r="O21" s="727"/>
      <c r="T21" s="119"/>
      <c r="AC21" s="119"/>
      <c r="AI21" s="119"/>
      <c r="AR21" s="119"/>
      <c r="AX21" s="119"/>
      <c r="BG21" s="119"/>
      <c r="BM21" s="119"/>
      <c r="BV21" s="119"/>
      <c r="CB21" s="119"/>
      <c r="CK21" s="119"/>
      <c r="CQ21" s="119"/>
      <c r="CZ21" s="119"/>
      <c r="DF21" s="119"/>
      <c r="DO21" s="119"/>
      <c r="DU21" s="119"/>
      <c r="ED21" s="119"/>
      <c r="EJ21" s="119"/>
      <c r="ES21" s="119"/>
      <c r="EY21" s="119"/>
      <c r="FH21" s="119"/>
      <c r="FN21" s="119"/>
      <c r="FW21" s="119"/>
      <c r="GC21" s="119"/>
      <c r="GL21" s="119"/>
      <c r="GR21" s="119"/>
      <c r="HA21" s="119"/>
      <c r="HG21" s="119"/>
      <c r="HP21" s="119"/>
      <c r="HV21" s="119"/>
      <c r="IE21" s="119"/>
      <c r="IK21" s="119"/>
      <c r="IT21" s="119"/>
    </row>
    <row r="22" spans="1:254" s="117" customFormat="1" ht="26.1" customHeight="1" x14ac:dyDescent="0.2">
      <c r="A22" s="726" t="s">
        <v>278</v>
      </c>
      <c r="B22" s="726"/>
      <c r="C22" s="726"/>
      <c r="D22" s="726"/>
      <c r="E22" s="726"/>
      <c r="F22" s="11"/>
      <c r="G22" s="727" t="s">
        <v>212</v>
      </c>
      <c r="H22" s="727"/>
      <c r="I22" s="727"/>
      <c r="J22" s="727"/>
      <c r="K22" s="727"/>
      <c r="L22" s="727"/>
      <c r="M22" s="727"/>
      <c r="N22" s="727"/>
      <c r="O22" s="727"/>
      <c r="T22" s="119"/>
      <c r="AC22" s="119"/>
      <c r="AI22" s="119"/>
      <c r="AR22" s="119"/>
      <c r="AX22" s="119"/>
      <c r="BG22" s="119"/>
      <c r="BM22" s="119"/>
      <c r="BV22" s="119"/>
      <c r="CB22" s="119"/>
      <c r="CK22" s="119"/>
      <c r="CQ22" s="119"/>
      <c r="CZ22" s="119"/>
      <c r="DF22" s="119"/>
      <c r="DO22" s="119"/>
      <c r="DU22" s="119"/>
      <c r="ED22" s="119"/>
      <c r="EJ22" s="119"/>
      <c r="ES22" s="119"/>
      <c r="EY22" s="119"/>
      <c r="FH22" s="119"/>
      <c r="FN22" s="119"/>
      <c r="FW22" s="119"/>
      <c r="GC22" s="119"/>
      <c r="GL22" s="119"/>
      <c r="GR22" s="119"/>
      <c r="HA22" s="119"/>
      <c r="HG22" s="119"/>
      <c r="HP22" s="119"/>
      <c r="HV22" s="119"/>
      <c r="IE22" s="119"/>
      <c r="IK22" s="119"/>
      <c r="IT22" s="119"/>
    </row>
    <row r="23" spans="1:254" ht="29.85" customHeight="1" x14ac:dyDescent="0.2">
      <c r="A23" s="724" t="s">
        <v>223</v>
      </c>
      <c r="B23" s="724"/>
      <c r="C23" s="724"/>
      <c r="D23" s="724"/>
      <c r="E23" s="724"/>
      <c r="F23" s="724"/>
      <c r="G23" s="724"/>
      <c r="H23" s="724"/>
      <c r="I23" s="724"/>
      <c r="J23" s="724"/>
      <c r="K23" s="724"/>
      <c r="L23" s="724"/>
      <c r="M23" s="724"/>
      <c r="N23" s="724"/>
      <c r="O23" s="724"/>
      <c r="T23" s="118"/>
      <c r="AC23" s="118"/>
      <c r="AI23" s="118"/>
      <c r="AR23" s="118"/>
      <c r="AX23" s="118"/>
      <c r="BG23" s="118"/>
      <c r="BM23" s="118"/>
      <c r="BV23" s="118"/>
      <c r="CB23" s="118"/>
      <c r="CK23" s="118"/>
      <c r="CQ23" s="118"/>
      <c r="CZ23" s="118"/>
      <c r="DF23" s="118"/>
      <c r="DO23" s="118"/>
      <c r="DU23" s="118"/>
      <c r="ED23" s="118"/>
      <c r="EJ23" s="118"/>
      <c r="ES23" s="118"/>
      <c r="EY23" s="118"/>
      <c r="FH23" s="118"/>
      <c r="FN23" s="118"/>
      <c r="FW23" s="118"/>
      <c r="GC23" s="118"/>
      <c r="GL23" s="118"/>
      <c r="GR23" s="118"/>
      <c r="HA23" s="118"/>
      <c r="HG23" s="118"/>
      <c r="HP23" s="118"/>
      <c r="HV23" s="118"/>
      <c r="IE23" s="118"/>
      <c r="IK23" s="118"/>
      <c r="IT23" s="118"/>
    </row>
    <row r="24" spans="1:254" ht="26.1" customHeight="1" x14ac:dyDescent="0.2">
      <c r="A24" s="726" t="s">
        <v>279</v>
      </c>
      <c r="B24" s="726"/>
      <c r="C24" s="726"/>
      <c r="D24" s="726"/>
      <c r="E24" s="726"/>
      <c r="F24" s="11"/>
      <c r="G24" s="727" t="s">
        <v>212</v>
      </c>
      <c r="H24" s="727"/>
      <c r="I24" s="727"/>
      <c r="J24" s="727"/>
      <c r="K24" s="727"/>
      <c r="L24" s="727"/>
      <c r="M24" s="727"/>
      <c r="N24" s="727"/>
      <c r="O24" s="727"/>
      <c r="T24" s="118"/>
      <c r="AC24" s="118"/>
      <c r="AI24" s="118"/>
      <c r="AR24" s="118"/>
      <c r="AX24" s="118"/>
      <c r="BG24" s="118"/>
      <c r="BM24" s="118"/>
      <c r="BV24" s="118"/>
      <c r="CB24" s="118"/>
      <c r="CK24" s="118"/>
      <c r="CQ24" s="118"/>
      <c r="CZ24" s="118"/>
      <c r="DF24" s="118"/>
      <c r="DO24" s="118"/>
      <c r="DU24" s="118"/>
      <c r="ED24" s="118"/>
      <c r="EJ24" s="118"/>
      <c r="ES24" s="118"/>
      <c r="EY24" s="118"/>
      <c r="FH24" s="118"/>
      <c r="FN24" s="118"/>
      <c r="FW24" s="118"/>
      <c r="GC24" s="118"/>
      <c r="GL24" s="118"/>
      <c r="GR24" s="118"/>
      <c r="HA24" s="118"/>
      <c r="HG24" s="118"/>
      <c r="HP24" s="118"/>
      <c r="HV24" s="118"/>
      <c r="IE24" s="118"/>
      <c r="IK24" s="118"/>
      <c r="IT24" s="118"/>
    </row>
    <row r="25" spans="1:254" ht="47.85" customHeight="1" x14ac:dyDescent="0.2">
      <c r="A25" s="726" t="s">
        <v>311</v>
      </c>
      <c r="B25" s="726"/>
      <c r="C25" s="726"/>
      <c r="D25" s="726"/>
      <c r="E25" s="726"/>
      <c r="F25" s="11"/>
      <c r="G25" s="727" t="s">
        <v>212</v>
      </c>
      <c r="H25" s="727"/>
      <c r="I25" s="727"/>
      <c r="J25" s="727"/>
      <c r="K25" s="727"/>
      <c r="L25" s="727"/>
      <c r="M25" s="727"/>
      <c r="N25" s="727"/>
      <c r="O25" s="727"/>
      <c r="T25" s="118"/>
      <c r="AC25" s="118"/>
      <c r="AI25" s="118"/>
      <c r="AR25" s="118"/>
      <c r="AX25" s="118"/>
      <c r="BG25" s="118"/>
      <c r="BM25" s="118"/>
      <c r="BV25" s="118"/>
      <c r="CB25" s="118"/>
      <c r="CK25" s="118"/>
      <c r="CQ25" s="118"/>
      <c r="CZ25" s="118"/>
      <c r="DF25" s="118"/>
      <c r="DO25" s="118"/>
      <c r="DU25" s="118"/>
      <c r="ED25" s="118"/>
      <c r="EJ25" s="118"/>
      <c r="ES25" s="118"/>
      <c r="EY25" s="118"/>
      <c r="FH25" s="118"/>
      <c r="FN25" s="118"/>
      <c r="FW25" s="118"/>
      <c r="GC25" s="118"/>
      <c r="GL25" s="118"/>
      <c r="GR25" s="118"/>
      <c r="HA25" s="118"/>
      <c r="HG25" s="118"/>
      <c r="HP25" s="118"/>
      <c r="HV25" s="118"/>
      <c r="IE25" s="118"/>
      <c r="IK25" s="118"/>
      <c r="IT25" s="118"/>
    </row>
    <row r="26" spans="1:254" s="3" customFormat="1" ht="47.85" customHeight="1" x14ac:dyDescent="0.2">
      <c r="A26" s="726" t="s">
        <v>312</v>
      </c>
      <c r="B26" s="726"/>
      <c r="C26" s="726"/>
      <c r="D26" s="726"/>
      <c r="E26" s="726"/>
      <c r="F26" s="236"/>
      <c r="G26" s="727" t="s">
        <v>212</v>
      </c>
      <c r="H26" s="727"/>
      <c r="I26" s="727"/>
      <c r="J26" s="727"/>
      <c r="K26" s="727"/>
      <c r="L26" s="727"/>
      <c r="M26" s="727"/>
      <c r="N26" s="727"/>
      <c r="O26" s="727"/>
      <c r="T26" s="118"/>
      <c r="AC26" s="118"/>
      <c r="AI26" s="118"/>
      <c r="AR26" s="118"/>
      <c r="AX26" s="118"/>
      <c r="BG26" s="118"/>
      <c r="BM26" s="118"/>
      <c r="BV26" s="118"/>
      <c r="CB26" s="118"/>
      <c r="CK26" s="118"/>
      <c r="CQ26" s="118"/>
      <c r="CZ26" s="118"/>
      <c r="DF26" s="118"/>
      <c r="DO26" s="118"/>
      <c r="DU26" s="118"/>
      <c r="ED26" s="118"/>
      <c r="EJ26" s="118"/>
      <c r="ES26" s="118"/>
      <c r="EY26" s="118"/>
      <c r="FH26" s="118"/>
      <c r="FN26" s="118"/>
      <c r="FW26" s="118"/>
      <c r="GC26" s="118"/>
      <c r="GL26" s="118"/>
      <c r="GR26" s="118"/>
      <c r="HA26" s="118"/>
      <c r="HG26" s="118"/>
      <c r="HP26" s="118"/>
      <c r="HV26" s="118"/>
      <c r="IE26" s="118"/>
      <c r="IK26" s="118"/>
      <c r="IT26" s="118"/>
    </row>
    <row r="27" spans="1:254" ht="50.25" customHeight="1" x14ac:dyDescent="0.2">
      <c r="A27" s="733" t="s">
        <v>318</v>
      </c>
      <c r="B27" s="734"/>
      <c r="C27" s="734"/>
      <c r="D27" s="734"/>
      <c r="E27" s="735"/>
      <c r="F27" s="11"/>
      <c r="G27" s="728" t="s">
        <v>317</v>
      </c>
      <c r="H27" s="728"/>
      <c r="I27" s="728"/>
      <c r="J27" s="728"/>
      <c r="K27" s="728"/>
      <c r="L27" s="728"/>
      <c r="M27" s="728"/>
      <c r="N27" s="728"/>
      <c r="O27" s="728"/>
      <c r="T27" s="118"/>
      <c r="AC27" s="118"/>
      <c r="AI27" s="118"/>
      <c r="AR27" s="118"/>
      <c r="AX27" s="118"/>
      <c r="BG27" s="118"/>
      <c r="BM27" s="118"/>
      <c r="BV27" s="118"/>
      <c r="CB27" s="118"/>
      <c r="CK27" s="118"/>
      <c r="CQ27" s="118"/>
      <c r="CZ27" s="118"/>
      <c r="DF27" s="118"/>
      <c r="DO27" s="118"/>
      <c r="DU27" s="118"/>
      <c r="ED27" s="118"/>
      <c r="EJ27" s="118"/>
      <c r="ES27" s="118"/>
      <c r="EY27" s="118"/>
      <c r="FH27" s="118"/>
      <c r="FN27" s="118"/>
      <c r="FW27" s="118"/>
      <c r="GC27" s="118"/>
      <c r="GL27" s="118"/>
      <c r="GR27" s="118"/>
      <c r="HA27" s="118"/>
      <c r="HG27" s="118"/>
      <c r="HP27" s="118"/>
      <c r="HV27" s="118"/>
      <c r="IE27" s="118"/>
      <c r="IK27" s="118"/>
      <c r="IT27" s="118"/>
    </row>
    <row r="28" spans="1:254" ht="21" customHeight="1" x14ac:dyDescent="0.2">
      <c r="A28" s="724" t="s">
        <v>224</v>
      </c>
      <c r="B28" s="724"/>
      <c r="C28" s="724"/>
      <c r="D28" s="724"/>
      <c r="E28" s="724"/>
      <c r="F28" s="724"/>
      <c r="G28" s="724"/>
      <c r="H28" s="724"/>
      <c r="I28" s="724"/>
      <c r="J28" s="724"/>
      <c r="K28" s="724"/>
      <c r="L28" s="724"/>
      <c r="M28" s="724"/>
      <c r="N28" s="724"/>
      <c r="O28" s="724"/>
      <c r="T28" s="118"/>
      <c r="AC28" s="118"/>
      <c r="AI28" s="118"/>
      <c r="AR28" s="118"/>
      <c r="AX28" s="118"/>
      <c r="BG28" s="118"/>
      <c r="BM28" s="118"/>
      <c r="BV28" s="118"/>
      <c r="CB28" s="118"/>
      <c r="CK28" s="118"/>
      <c r="CQ28" s="118"/>
      <c r="CZ28" s="118"/>
      <c r="DF28" s="118"/>
      <c r="DO28" s="118"/>
      <c r="DU28" s="118"/>
      <c r="ED28" s="118"/>
      <c r="EJ28" s="118"/>
      <c r="ES28" s="118"/>
      <c r="EY28" s="118"/>
      <c r="FH28" s="118"/>
      <c r="FN28" s="118"/>
      <c r="FW28" s="118"/>
      <c r="GC28" s="118"/>
      <c r="GL28" s="118"/>
      <c r="GR28" s="118"/>
      <c r="HA28" s="118"/>
      <c r="HG28" s="118"/>
      <c r="HP28" s="118"/>
      <c r="HV28" s="118"/>
      <c r="IE28" s="118"/>
      <c r="IK28" s="118"/>
      <c r="IT28" s="118"/>
    </row>
    <row r="29" spans="1:254" ht="73.5" customHeight="1" x14ac:dyDescent="0.2">
      <c r="A29" s="730" t="s">
        <v>296</v>
      </c>
      <c r="B29" s="731"/>
      <c r="C29" s="731"/>
      <c r="D29" s="731"/>
      <c r="E29" s="732"/>
      <c r="F29" s="11"/>
      <c r="G29" s="727" t="s">
        <v>212</v>
      </c>
      <c r="H29" s="727"/>
      <c r="I29" s="727"/>
      <c r="J29" s="727"/>
      <c r="K29" s="727"/>
      <c r="L29" s="727"/>
      <c r="M29" s="727"/>
      <c r="N29" s="727"/>
      <c r="O29" s="727"/>
      <c r="T29" s="118"/>
      <c r="AC29" s="118"/>
      <c r="AI29" s="118"/>
      <c r="AR29" s="118"/>
      <c r="AX29" s="118"/>
      <c r="BG29" s="118"/>
      <c r="BM29" s="118"/>
      <c r="BV29" s="118"/>
      <c r="CB29" s="118"/>
      <c r="CK29" s="118"/>
      <c r="CQ29" s="118"/>
      <c r="CZ29" s="118"/>
      <c r="DF29" s="118"/>
      <c r="DO29" s="118"/>
      <c r="DU29" s="118"/>
      <c r="ED29" s="118"/>
      <c r="EJ29" s="118"/>
      <c r="ES29" s="118"/>
      <c r="EY29" s="118"/>
      <c r="FH29" s="118"/>
      <c r="FN29" s="118"/>
      <c r="FW29" s="118"/>
      <c r="GC29" s="118"/>
      <c r="GL29" s="118"/>
      <c r="GR29" s="118"/>
      <c r="HA29" s="118"/>
      <c r="HG29" s="118"/>
      <c r="HP29" s="118"/>
      <c r="HV29" s="118"/>
      <c r="IE29" s="118"/>
      <c r="IK29" s="118"/>
      <c r="IT29" s="118"/>
    </row>
    <row r="30" spans="1:254" ht="65.650000000000006" customHeight="1" x14ac:dyDescent="0.2">
      <c r="A30" s="736" t="s">
        <v>297</v>
      </c>
      <c r="B30" s="737"/>
      <c r="C30" s="737"/>
      <c r="D30" s="737"/>
      <c r="E30" s="737"/>
      <c r="F30" s="11"/>
      <c r="G30" s="727" t="s">
        <v>212</v>
      </c>
      <c r="H30" s="727"/>
      <c r="I30" s="727"/>
      <c r="J30" s="727"/>
      <c r="K30" s="727"/>
      <c r="L30" s="727"/>
      <c r="M30" s="727"/>
      <c r="N30" s="727"/>
      <c r="O30" s="727"/>
      <c r="T30" s="118"/>
      <c r="AC30" s="118"/>
      <c r="AI30" s="118"/>
      <c r="AR30" s="118"/>
      <c r="AX30" s="118"/>
      <c r="BG30" s="118"/>
      <c r="BM30" s="118"/>
      <c r="BV30" s="118"/>
      <c r="CB30" s="118"/>
      <c r="CK30" s="118"/>
      <c r="CQ30" s="118"/>
      <c r="CZ30" s="118"/>
      <c r="DF30" s="118"/>
      <c r="DO30" s="118"/>
      <c r="DU30" s="118"/>
      <c r="ED30" s="118"/>
      <c r="EJ30" s="118"/>
      <c r="ES30" s="118"/>
      <c r="EY30" s="118"/>
      <c r="FH30" s="118"/>
      <c r="FN30" s="118"/>
      <c r="FW30" s="118"/>
      <c r="GC30" s="118"/>
      <c r="GL30" s="118"/>
      <c r="GR30" s="118"/>
      <c r="HA30" s="118"/>
      <c r="HG30" s="118"/>
      <c r="HP30" s="118"/>
      <c r="HV30" s="118"/>
      <c r="IE30" s="118"/>
      <c r="IK30" s="118"/>
      <c r="IT30" s="118"/>
    </row>
    <row r="31" spans="1:254" ht="38.85" customHeight="1" x14ac:dyDescent="0.2">
      <c r="A31" s="736" t="s">
        <v>298</v>
      </c>
      <c r="B31" s="737"/>
      <c r="C31" s="737"/>
      <c r="D31" s="737"/>
      <c r="E31" s="737"/>
      <c r="F31" s="11"/>
      <c r="G31" s="727" t="s">
        <v>212</v>
      </c>
      <c r="H31" s="727"/>
      <c r="I31" s="727"/>
      <c r="J31" s="727"/>
      <c r="K31" s="727"/>
      <c r="L31" s="727"/>
      <c r="M31" s="727"/>
      <c r="N31" s="727"/>
      <c r="O31" s="727"/>
      <c r="T31" s="118"/>
      <c r="AC31" s="118"/>
      <c r="AI31" s="118"/>
      <c r="AR31" s="118"/>
      <c r="AX31" s="118"/>
      <c r="BG31" s="118"/>
      <c r="BM31" s="118"/>
      <c r="BV31" s="118"/>
      <c r="CB31" s="118"/>
      <c r="CK31" s="118"/>
      <c r="CQ31" s="118"/>
      <c r="CZ31" s="118"/>
      <c r="DF31" s="118"/>
      <c r="DO31" s="118"/>
      <c r="DU31" s="118"/>
      <c r="ED31" s="118"/>
      <c r="EJ31" s="118"/>
      <c r="ES31" s="118"/>
      <c r="EY31" s="118"/>
      <c r="FH31" s="118"/>
      <c r="FN31" s="118"/>
      <c r="FW31" s="118"/>
      <c r="GC31" s="118"/>
      <c r="GL31" s="118"/>
      <c r="GR31" s="118"/>
      <c r="HA31" s="118"/>
      <c r="HG31" s="118"/>
      <c r="HP31" s="118"/>
      <c r="HV31" s="118"/>
      <c r="IE31" s="118"/>
      <c r="IK31" s="118"/>
      <c r="IT31" s="118"/>
    </row>
    <row r="32" spans="1:254" ht="30.75" customHeight="1" x14ac:dyDescent="0.2">
      <c r="A32" s="738" t="s">
        <v>314</v>
      </c>
      <c r="B32" s="738"/>
      <c r="C32" s="738"/>
      <c r="D32" s="738"/>
      <c r="E32" s="738"/>
      <c r="F32" s="11"/>
      <c r="G32" s="727" t="s">
        <v>212</v>
      </c>
      <c r="H32" s="727"/>
      <c r="I32" s="727"/>
      <c r="J32" s="727"/>
      <c r="K32" s="727"/>
      <c r="L32" s="727"/>
      <c r="M32" s="727"/>
      <c r="N32" s="727"/>
      <c r="O32" s="727"/>
      <c r="T32" s="118"/>
      <c r="AC32" s="118"/>
      <c r="AI32" s="118"/>
      <c r="AR32" s="118"/>
      <c r="AX32" s="118"/>
      <c r="BG32" s="118"/>
      <c r="BM32" s="118"/>
      <c r="BV32" s="118"/>
      <c r="CB32" s="118"/>
      <c r="CK32" s="118"/>
      <c r="CQ32" s="118"/>
      <c r="CZ32" s="118"/>
      <c r="DF32" s="118"/>
      <c r="DO32" s="118"/>
      <c r="DU32" s="118"/>
      <c r="ED32" s="118"/>
      <c r="EJ32" s="118"/>
      <c r="ES32" s="118"/>
      <c r="EY32" s="118"/>
      <c r="FH32" s="118"/>
      <c r="FN32" s="118"/>
      <c r="FW32" s="118"/>
      <c r="GC32" s="118"/>
      <c r="GL32" s="118"/>
      <c r="GR32" s="118"/>
      <c r="HA32" s="118"/>
      <c r="HG32" s="118"/>
      <c r="HP32" s="118"/>
      <c r="HV32" s="118"/>
      <c r="IE32" s="118"/>
      <c r="IK32" s="118"/>
      <c r="IT32" s="118"/>
    </row>
    <row r="33" spans="1:254" s="3" customFormat="1" ht="29.25" customHeight="1" x14ac:dyDescent="0.2">
      <c r="A33" s="739" t="s">
        <v>280</v>
      </c>
      <c r="B33" s="740"/>
      <c r="C33" s="740"/>
      <c r="D33" s="740"/>
      <c r="E33" s="741"/>
      <c r="F33" s="11"/>
      <c r="G33" s="727" t="s">
        <v>212</v>
      </c>
      <c r="H33" s="727"/>
      <c r="I33" s="727"/>
      <c r="J33" s="727"/>
      <c r="K33" s="727"/>
      <c r="L33" s="727"/>
      <c r="M33" s="727"/>
      <c r="N33" s="727"/>
      <c r="O33" s="727"/>
      <c r="T33" s="118"/>
      <c r="AC33" s="118"/>
      <c r="AI33" s="118"/>
      <c r="AR33" s="118"/>
      <c r="AX33" s="118"/>
      <c r="BG33" s="118"/>
      <c r="BM33" s="118"/>
      <c r="BV33" s="118"/>
      <c r="CB33" s="118"/>
      <c r="CK33" s="118"/>
      <c r="CQ33" s="118"/>
      <c r="CZ33" s="118"/>
      <c r="DF33" s="118"/>
      <c r="DO33" s="118"/>
      <c r="DU33" s="118"/>
      <c r="ED33" s="118"/>
      <c r="EJ33" s="118"/>
      <c r="ES33" s="118"/>
      <c r="EY33" s="118"/>
      <c r="FH33" s="118"/>
      <c r="FN33" s="118"/>
      <c r="FW33" s="118"/>
      <c r="GC33" s="118"/>
      <c r="GL33" s="118"/>
      <c r="GR33" s="118"/>
      <c r="HA33" s="118"/>
      <c r="HG33" s="118"/>
      <c r="HP33" s="118"/>
      <c r="HV33" s="118"/>
      <c r="IE33" s="118"/>
      <c r="IK33" s="118"/>
      <c r="IT33" s="118"/>
    </row>
    <row r="34" spans="1:254" ht="61.9" customHeight="1" x14ac:dyDescent="0.2">
      <c r="A34" s="726" t="s">
        <v>225</v>
      </c>
      <c r="B34" s="726"/>
      <c r="C34" s="726"/>
      <c r="D34" s="726"/>
      <c r="E34" s="726"/>
      <c r="F34" s="11"/>
      <c r="G34" s="727" t="s">
        <v>212</v>
      </c>
      <c r="H34" s="727"/>
      <c r="I34" s="727"/>
      <c r="J34" s="727"/>
      <c r="K34" s="727"/>
      <c r="L34" s="727"/>
      <c r="M34" s="727"/>
      <c r="N34" s="727"/>
      <c r="O34" s="727"/>
      <c r="T34" s="118"/>
      <c r="AC34" s="118"/>
      <c r="AI34" s="118"/>
      <c r="AR34" s="118"/>
      <c r="AX34" s="118"/>
      <c r="BG34" s="118"/>
      <c r="BM34" s="118"/>
      <c r="BV34" s="118"/>
      <c r="CB34" s="118"/>
      <c r="CK34" s="118"/>
      <c r="CQ34" s="118"/>
      <c r="CZ34" s="118"/>
      <c r="DF34" s="118"/>
      <c r="DO34" s="118"/>
      <c r="DU34" s="118"/>
      <c r="ED34" s="118"/>
      <c r="EJ34" s="118"/>
      <c r="ES34" s="118"/>
      <c r="EY34" s="118"/>
      <c r="FH34" s="118"/>
      <c r="FN34" s="118"/>
      <c r="FW34" s="118"/>
      <c r="GC34" s="118"/>
      <c r="GL34" s="118"/>
      <c r="GR34" s="118"/>
      <c r="HA34" s="118"/>
      <c r="HG34" s="118"/>
      <c r="HP34" s="118"/>
      <c r="HV34" s="118"/>
      <c r="IE34" s="118"/>
      <c r="IK34" s="118"/>
      <c r="IT34" s="118"/>
    </row>
    <row r="35" spans="1:254" ht="25.35" customHeight="1" x14ac:dyDescent="0.2">
      <c r="A35" s="724" t="s">
        <v>281</v>
      </c>
      <c r="B35" s="724"/>
      <c r="C35" s="724"/>
      <c r="D35" s="724"/>
      <c r="E35" s="724"/>
      <c r="F35" s="724"/>
      <c r="G35" s="724"/>
      <c r="H35" s="724"/>
      <c r="I35" s="724"/>
      <c r="J35" s="724"/>
      <c r="K35" s="724"/>
      <c r="L35" s="724"/>
      <c r="M35" s="724"/>
      <c r="N35" s="724"/>
      <c r="O35" s="724"/>
      <c r="T35" s="118"/>
      <c r="AC35" s="118"/>
      <c r="AI35" s="118"/>
      <c r="AR35" s="118"/>
      <c r="AX35" s="118"/>
      <c r="BG35" s="118"/>
      <c r="BM35" s="118"/>
      <c r="BV35" s="118"/>
      <c r="CB35" s="118"/>
      <c r="CK35" s="118"/>
      <c r="CQ35" s="118"/>
      <c r="CZ35" s="118"/>
      <c r="DF35" s="118"/>
      <c r="DO35" s="118"/>
      <c r="DU35" s="118"/>
      <c r="ED35" s="118"/>
      <c r="EJ35" s="118"/>
      <c r="ES35" s="118"/>
      <c r="EY35" s="118"/>
      <c r="FH35" s="118"/>
      <c r="FN35" s="118"/>
      <c r="FW35" s="118"/>
      <c r="GC35" s="118"/>
      <c r="GL35" s="118"/>
      <c r="GR35" s="118"/>
      <c r="HA35" s="118"/>
      <c r="HG35" s="118"/>
      <c r="HP35" s="118"/>
      <c r="HV35" s="118"/>
      <c r="IE35" s="118"/>
      <c r="IK35" s="118"/>
      <c r="IT35" s="118"/>
    </row>
    <row r="36" spans="1:254" ht="43.5" customHeight="1" x14ac:dyDescent="0.2">
      <c r="A36" s="726" t="s">
        <v>226</v>
      </c>
      <c r="B36" s="726"/>
      <c r="C36" s="726"/>
      <c r="D36" s="726"/>
      <c r="E36" s="726"/>
      <c r="F36" s="11"/>
      <c r="G36" s="727" t="s">
        <v>212</v>
      </c>
      <c r="H36" s="727"/>
      <c r="I36" s="727"/>
      <c r="J36" s="727"/>
      <c r="K36" s="727"/>
      <c r="L36" s="727"/>
      <c r="M36" s="727"/>
      <c r="N36" s="727"/>
      <c r="O36" s="727"/>
      <c r="T36" s="118"/>
      <c r="AC36" s="118"/>
      <c r="AI36" s="118"/>
      <c r="AR36" s="118"/>
      <c r="AX36" s="118"/>
      <c r="BG36" s="118"/>
      <c r="BM36" s="118"/>
      <c r="BV36" s="118"/>
      <c r="CB36" s="118"/>
      <c r="CK36" s="118"/>
      <c r="CQ36" s="118"/>
      <c r="CZ36" s="118"/>
      <c r="DF36" s="118"/>
      <c r="DO36" s="118"/>
      <c r="DU36" s="118"/>
      <c r="ED36" s="118"/>
      <c r="EJ36" s="118"/>
      <c r="ES36" s="118"/>
      <c r="EY36" s="118"/>
      <c r="FH36" s="118"/>
      <c r="FN36" s="118"/>
      <c r="FW36" s="118"/>
      <c r="GC36" s="118"/>
      <c r="GL36" s="118"/>
      <c r="GR36" s="118"/>
      <c r="HA36" s="118"/>
      <c r="HG36" s="118"/>
      <c r="HP36" s="118"/>
      <c r="HV36" s="118"/>
      <c r="IE36" s="118"/>
      <c r="IK36" s="118"/>
      <c r="IT36" s="118"/>
    </row>
    <row r="37" spans="1:254" ht="29.85" customHeight="1" x14ac:dyDescent="0.2">
      <c r="A37" s="120"/>
      <c r="B37" s="3"/>
      <c r="C37" s="3"/>
      <c r="D37" s="3"/>
      <c r="E37" s="3"/>
      <c r="G37" s="116"/>
      <c r="T37" s="118"/>
      <c r="AC37" s="118"/>
      <c r="AI37" s="118"/>
      <c r="AR37" s="118"/>
      <c r="AX37" s="118"/>
      <c r="BG37" s="118"/>
      <c r="BM37" s="118"/>
      <c r="BV37" s="118"/>
      <c r="CB37" s="118"/>
      <c r="CK37" s="118"/>
      <c r="CQ37" s="118"/>
      <c r="CZ37" s="118"/>
      <c r="DF37" s="118"/>
      <c r="DO37" s="118"/>
      <c r="DU37" s="118"/>
      <c r="ED37" s="118"/>
      <c r="EJ37" s="118"/>
      <c r="ES37" s="118"/>
      <c r="EY37" s="118"/>
      <c r="FH37" s="118"/>
      <c r="FN37" s="118"/>
      <c r="FW37" s="118"/>
      <c r="GC37" s="118"/>
      <c r="GL37" s="118"/>
      <c r="GR37" s="118"/>
      <c r="HA37" s="118"/>
      <c r="HG37" s="118"/>
      <c r="HP37" s="118"/>
      <c r="HV37" s="118"/>
      <c r="IE37" s="118"/>
      <c r="IK37" s="118"/>
      <c r="IT37" s="118"/>
    </row>
    <row r="38" spans="1:254" ht="49.35" customHeight="1" x14ac:dyDescent="0.2">
      <c r="A38" s="742" t="s">
        <v>227</v>
      </c>
      <c r="B38" s="742"/>
      <c r="C38" s="742"/>
      <c r="D38" s="742"/>
      <c r="E38" s="742"/>
      <c r="F38" s="140" t="s">
        <v>209</v>
      </c>
      <c r="G38" s="743" t="s">
        <v>228</v>
      </c>
      <c r="H38" s="743"/>
      <c r="I38" s="743"/>
      <c r="J38" s="743"/>
      <c r="K38" s="743"/>
      <c r="L38" s="743"/>
      <c r="M38" s="743"/>
      <c r="N38" s="743"/>
      <c r="O38" s="743"/>
    </row>
    <row r="39" spans="1:254" s="122" customFormat="1" ht="117.95" customHeight="1" x14ac:dyDescent="0.2">
      <c r="A39" s="744" t="s">
        <v>282</v>
      </c>
      <c r="B39" s="744"/>
      <c r="C39" s="744"/>
      <c r="D39" s="744"/>
      <c r="E39" s="744"/>
      <c r="F39" s="11"/>
      <c r="G39" s="745" t="s">
        <v>299</v>
      </c>
      <c r="H39" s="746"/>
      <c r="I39" s="746"/>
      <c r="J39" s="746"/>
      <c r="K39" s="746"/>
      <c r="L39" s="746"/>
      <c r="M39" s="746"/>
      <c r="N39" s="746"/>
      <c r="O39" s="746"/>
    </row>
    <row r="40" spans="1:254" ht="96.95" customHeight="1" x14ac:dyDescent="0.2">
      <c r="A40" s="747" t="s">
        <v>283</v>
      </c>
      <c r="B40" s="748"/>
      <c r="C40" s="748"/>
      <c r="D40" s="748"/>
      <c r="E40" s="749"/>
      <c r="F40" s="11"/>
      <c r="G40" s="746" t="s">
        <v>284</v>
      </c>
      <c r="H40" s="750"/>
      <c r="I40" s="750"/>
      <c r="J40" s="750"/>
      <c r="K40" s="750"/>
      <c r="L40" s="750"/>
      <c r="M40" s="750"/>
      <c r="N40" s="750"/>
      <c r="O40" s="750"/>
    </row>
    <row r="41" spans="1:254" ht="94.7" customHeight="1" x14ac:dyDescent="0.2">
      <c r="A41" s="751" t="s">
        <v>285</v>
      </c>
      <c r="B41" s="751"/>
      <c r="C41" s="751"/>
      <c r="D41" s="751"/>
      <c r="E41" s="751"/>
      <c r="F41" s="11"/>
      <c r="G41" s="746" t="s">
        <v>300</v>
      </c>
      <c r="H41" s="746"/>
      <c r="I41" s="746"/>
      <c r="J41" s="746"/>
      <c r="K41" s="746"/>
      <c r="L41" s="746"/>
      <c r="M41" s="746"/>
      <c r="N41" s="746"/>
      <c r="O41" s="746"/>
    </row>
    <row r="42" spans="1:254" ht="96.95" customHeight="1" x14ac:dyDescent="0.2">
      <c r="A42" s="756" t="s">
        <v>286</v>
      </c>
      <c r="B42" s="756"/>
      <c r="C42" s="756"/>
      <c r="D42" s="756"/>
      <c r="E42" s="756"/>
      <c r="F42" s="126"/>
      <c r="G42" s="746" t="s">
        <v>287</v>
      </c>
      <c r="H42" s="746"/>
      <c r="I42" s="746"/>
      <c r="J42" s="746"/>
      <c r="K42" s="746"/>
      <c r="L42" s="746"/>
      <c r="M42" s="746"/>
      <c r="N42" s="746"/>
      <c r="O42" s="746"/>
    </row>
    <row r="43" spans="1:254" s="3" customFormat="1" ht="96.95" customHeight="1" x14ac:dyDescent="0.2">
      <c r="A43" s="758" t="s">
        <v>229</v>
      </c>
      <c r="B43" s="759"/>
      <c r="C43" s="759"/>
      <c r="D43" s="759"/>
      <c r="E43" s="760"/>
      <c r="F43" s="126"/>
      <c r="G43" s="761" t="s">
        <v>313</v>
      </c>
      <c r="H43" s="762"/>
      <c r="I43" s="762"/>
      <c r="J43" s="762"/>
      <c r="K43" s="762"/>
      <c r="L43" s="762"/>
      <c r="M43" s="762"/>
      <c r="N43" s="762"/>
      <c r="O43" s="763"/>
    </row>
    <row r="44" spans="1:254" ht="75.400000000000006" customHeight="1" x14ac:dyDescent="0.2">
      <c r="A44" s="757" t="s">
        <v>288</v>
      </c>
      <c r="B44" s="757"/>
      <c r="C44" s="757"/>
      <c r="D44" s="757"/>
      <c r="E44" s="757"/>
      <c r="F44" s="121"/>
      <c r="G44" s="746" t="s">
        <v>301</v>
      </c>
      <c r="H44" s="750"/>
      <c r="I44" s="750"/>
      <c r="J44" s="750"/>
      <c r="K44" s="750"/>
      <c r="L44" s="750"/>
      <c r="M44" s="750"/>
      <c r="N44" s="750"/>
      <c r="O44" s="750"/>
    </row>
    <row r="45" spans="1:254" ht="75.400000000000006" customHeight="1" x14ac:dyDescent="0.2">
      <c r="A45" s="764" t="s">
        <v>289</v>
      </c>
      <c r="B45" s="764"/>
      <c r="C45" s="764"/>
      <c r="D45" s="764"/>
      <c r="E45" s="764"/>
      <c r="F45" s="121"/>
      <c r="G45" s="746" t="s">
        <v>302</v>
      </c>
      <c r="H45" s="746"/>
      <c r="I45" s="746"/>
      <c r="J45" s="746"/>
      <c r="K45" s="746"/>
      <c r="L45" s="746"/>
      <c r="M45" s="746"/>
      <c r="N45" s="746"/>
      <c r="O45" s="746"/>
    </row>
    <row r="46" spans="1:254" ht="41.25" customHeight="1" x14ac:dyDescent="0.2"/>
    <row r="47" spans="1:254" ht="27.95" customHeight="1" x14ac:dyDescent="0.2">
      <c r="A47" s="752" t="s">
        <v>230</v>
      </c>
      <c r="B47" s="752"/>
      <c r="C47" s="752"/>
      <c r="D47" s="752"/>
      <c r="E47" s="752"/>
      <c r="F47" s="752"/>
      <c r="G47" s="752"/>
      <c r="H47" s="752"/>
      <c r="I47" s="752"/>
      <c r="J47" s="752"/>
      <c r="K47" s="752"/>
      <c r="L47" s="752"/>
      <c r="M47" s="752"/>
      <c r="N47" s="752"/>
      <c r="O47" s="752"/>
    </row>
    <row r="48" spans="1:254" ht="27.95" customHeight="1" x14ac:dyDescent="0.2">
      <c r="A48" s="755" t="s">
        <v>257</v>
      </c>
      <c r="B48" s="755"/>
      <c r="C48" s="755"/>
      <c r="D48" s="755"/>
      <c r="E48" s="755"/>
      <c r="F48" s="755"/>
      <c r="G48" s="755"/>
      <c r="H48" s="755"/>
      <c r="I48" s="228"/>
      <c r="J48" s="228"/>
      <c r="K48" s="228"/>
      <c r="L48" s="228"/>
      <c r="M48" s="228"/>
      <c r="N48" s="228"/>
      <c r="O48" s="229"/>
    </row>
    <row r="49" spans="1:15" ht="27.95" customHeight="1" x14ac:dyDescent="0.2">
      <c r="A49" s="753" t="s">
        <v>231</v>
      </c>
      <c r="B49" s="753"/>
      <c r="C49" s="753"/>
      <c r="D49" s="753"/>
      <c r="E49" s="753"/>
      <c r="F49" s="753"/>
      <c r="G49" s="753"/>
      <c r="H49" s="753"/>
      <c r="I49" s="123"/>
      <c r="J49" s="123"/>
      <c r="K49" s="123"/>
      <c r="L49" s="123"/>
      <c r="M49" s="123"/>
      <c r="N49" s="123"/>
      <c r="O49" s="124"/>
    </row>
    <row r="50" spans="1:15" ht="27.95" customHeight="1" x14ac:dyDescent="0.2">
      <c r="A50" s="754" t="s">
        <v>232</v>
      </c>
      <c r="B50" s="754"/>
      <c r="C50" s="754"/>
      <c r="D50" s="754"/>
      <c r="E50" s="754"/>
      <c r="F50" s="754"/>
      <c r="G50" s="754"/>
      <c r="H50" s="754"/>
      <c r="I50" s="754"/>
      <c r="J50" s="754"/>
      <c r="K50" s="754"/>
      <c r="L50" s="754"/>
      <c r="M50" s="754"/>
      <c r="N50" s="754"/>
      <c r="O50" s="754"/>
    </row>
    <row r="51" spans="1:15" ht="27.95" customHeight="1" x14ac:dyDescent="0.2">
      <c r="A51" s="6"/>
      <c r="B51" s="7"/>
      <c r="C51" s="7"/>
      <c r="D51" s="7"/>
      <c r="E51" s="7"/>
      <c r="F51" s="7"/>
      <c r="G51" s="7"/>
      <c r="H51" s="7"/>
      <c r="I51" s="7"/>
      <c r="J51" s="7"/>
      <c r="K51" s="7"/>
      <c r="L51" s="7"/>
      <c r="M51" s="7"/>
      <c r="N51" s="7"/>
      <c r="O51" s="8"/>
    </row>
    <row r="52" spans="1:15" ht="27.95" customHeight="1" x14ac:dyDescent="0.2">
      <c r="A52" s="753" t="s">
        <v>233</v>
      </c>
      <c r="B52" s="753"/>
      <c r="C52" s="753"/>
      <c r="D52" s="753"/>
      <c r="E52" s="753"/>
      <c r="F52" s="753"/>
      <c r="G52" s="753"/>
      <c r="H52" s="753"/>
      <c r="I52" s="123"/>
      <c r="J52" s="123"/>
      <c r="K52" s="123"/>
      <c r="L52" s="123"/>
      <c r="M52" s="7"/>
      <c r="N52" s="7"/>
      <c r="O52" s="8"/>
    </row>
    <row r="53" spans="1:15" ht="27.95" customHeight="1" x14ac:dyDescent="0.2">
      <c r="A53" s="754" t="s">
        <v>232</v>
      </c>
      <c r="B53" s="754"/>
      <c r="C53" s="754"/>
      <c r="D53" s="754"/>
      <c r="E53" s="754"/>
      <c r="F53" s="754"/>
      <c r="G53" s="754"/>
      <c r="H53" s="754"/>
      <c r="I53" s="754"/>
      <c r="J53" s="754"/>
      <c r="K53" s="754"/>
      <c r="L53" s="754"/>
      <c r="M53" s="754"/>
      <c r="N53" s="754"/>
      <c r="O53" s="754"/>
    </row>
    <row r="54" spans="1:15" ht="27.95" customHeight="1" x14ac:dyDescent="0.2">
      <c r="A54" s="753" t="s">
        <v>234</v>
      </c>
      <c r="B54" s="753"/>
      <c r="C54" s="753"/>
      <c r="D54" s="753"/>
      <c r="E54" s="753"/>
      <c r="F54" s="753"/>
      <c r="G54" s="753"/>
      <c r="H54" s="753"/>
      <c r="I54" s="123"/>
      <c r="J54" s="123"/>
      <c r="K54" s="123"/>
      <c r="L54" s="7"/>
      <c r="M54" s="7"/>
      <c r="N54" s="7"/>
      <c r="O54" s="8"/>
    </row>
    <row r="55" spans="1:15" ht="27.95" customHeight="1" x14ac:dyDescent="0.2">
      <c r="A55" s="754" t="s">
        <v>232</v>
      </c>
      <c r="B55" s="754"/>
      <c r="C55" s="754"/>
      <c r="D55" s="754"/>
      <c r="E55" s="754"/>
      <c r="F55" s="754"/>
      <c r="G55" s="754"/>
      <c r="H55" s="754"/>
      <c r="I55" s="754"/>
      <c r="J55" s="754"/>
      <c r="K55" s="754"/>
      <c r="L55" s="754"/>
      <c r="M55" s="754"/>
      <c r="N55" s="754"/>
      <c r="O55" s="754"/>
    </row>
    <row r="56" spans="1:15" ht="27.95" customHeight="1" x14ac:dyDescent="0.2">
      <c r="A56" s="753" t="s">
        <v>235</v>
      </c>
      <c r="B56" s="753"/>
      <c r="C56" s="753"/>
      <c r="D56" s="753"/>
      <c r="E56" s="753"/>
      <c r="F56" s="753"/>
      <c r="G56" s="753"/>
      <c r="H56" s="753"/>
      <c r="I56" s="123"/>
      <c r="J56" s="123"/>
      <c r="K56" s="123"/>
      <c r="L56" s="123"/>
      <c r="M56" s="7"/>
      <c r="N56" s="7"/>
      <c r="O56" s="8"/>
    </row>
    <row r="57" spans="1:15" ht="27.95" customHeight="1" x14ac:dyDescent="0.2">
      <c r="A57" s="754" t="s">
        <v>236</v>
      </c>
      <c r="B57" s="754"/>
      <c r="C57" s="754"/>
      <c r="D57" s="754"/>
      <c r="E57" s="754"/>
      <c r="F57" s="754"/>
      <c r="G57" s="754"/>
      <c r="H57" s="754"/>
      <c r="I57" s="754"/>
      <c r="J57" s="754"/>
      <c r="K57" s="754"/>
      <c r="L57" s="754"/>
      <c r="M57" s="754"/>
      <c r="N57" s="754"/>
      <c r="O57" s="754"/>
    </row>
    <row r="58" spans="1:15" x14ac:dyDescent="0.2">
      <c r="A58" s="6"/>
      <c r="B58" s="7"/>
      <c r="C58" s="7"/>
      <c r="D58" s="7"/>
      <c r="E58" s="7"/>
      <c r="F58" s="7"/>
      <c r="G58" s="7"/>
      <c r="H58" s="7"/>
      <c r="I58" s="7"/>
      <c r="J58" s="7"/>
      <c r="K58" s="7"/>
      <c r="L58" s="7"/>
      <c r="M58" s="7"/>
      <c r="N58" s="7"/>
      <c r="O58" s="8"/>
    </row>
    <row r="59" spans="1:15" ht="27.95" customHeight="1" x14ac:dyDescent="0.2">
      <c r="A59" s="755" t="s">
        <v>258</v>
      </c>
      <c r="B59" s="755"/>
      <c r="C59" s="755"/>
      <c r="D59" s="755"/>
      <c r="E59" s="755"/>
      <c r="F59" s="755"/>
      <c r="G59" s="755"/>
      <c r="H59" s="755"/>
      <c r="I59" s="123"/>
      <c r="J59" s="123"/>
      <c r="K59" s="123"/>
      <c r="L59" s="123"/>
      <c r="M59" s="7"/>
      <c r="N59" s="7"/>
      <c r="O59" s="8"/>
    </row>
    <row r="60" spans="1:15" ht="27.95" customHeight="1" x14ac:dyDescent="0.2">
      <c r="A60" s="754" t="s">
        <v>236</v>
      </c>
      <c r="B60" s="754"/>
      <c r="C60" s="754"/>
      <c r="D60" s="754"/>
      <c r="E60" s="754"/>
      <c r="F60" s="754"/>
      <c r="G60" s="754"/>
      <c r="H60" s="754"/>
      <c r="I60" s="754"/>
      <c r="J60" s="754"/>
      <c r="K60" s="754"/>
      <c r="L60" s="754"/>
      <c r="M60" s="754"/>
      <c r="N60" s="754"/>
      <c r="O60" s="754"/>
    </row>
    <row r="61" spans="1:15" s="3" customFormat="1" ht="27.95" customHeight="1" x14ac:dyDescent="0.2">
      <c r="A61" s="141"/>
      <c r="B61" s="142"/>
      <c r="C61" s="142"/>
      <c r="D61" s="142"/>
      <c r="E61" s="142"/>
      <c r="F61" s="142"/>
      <c r="G61" s="142"/>
      <c r="H61" s="142"/>
      <c r="I61" s="142"/>
      <c r="J61" s="142"/>
      <c r="K61" s="142"/>
      <c r="L61" s="142"/>
      <c r="M61" s="142"/>
      <c r="N61" s="142"/>
      <c r="O61" s="143"/>
    </row>
    <row r="62" spans="1:15" s="3" customFormat="1" ht="27.95" customHeight="1" x14ac:dyDescent="0.2">
      <c r="A62" s="137"/>
      <c r="B62" s="137"/>
      <c r="C62" s="137"/>
      <c r="D62" s="137"/>
      <c r="E62" s="137"/>
      <c r="F62" s="137"/>
      <c r="G62" s="137"/>
      <c r="H62" s="137"/>
      <c r="I62" s="137"/>
      <c r="J62" s="137"/>
      <c r="K62" s="137"/>
      <c r="L62" s="137"/>
      <c r="M62" s="137"/>
      <c r="N62" s="137"/>
      <c r="O62" s="137"/>
    </row>
    <row r="63" spans="1:15" x14ac:dyDescent="0.2">
      <c r="A63" s="9"/>
      <c r="B63" s="9"/>
      <c r="C63" s="9"/>
      <c r="D63" s="9"/>
      <c r="E63" s="9"/>
      <c r="F63" s="9"/>
      <c r="G63" s="9"/>
      <c r="H63" s="9"/>
      <c r="I63" s="9"/>
      <c r="J63" s="9"/>
      <c r="K63" s="9"/>
      <c r="L63" s="9"/>
      <c r="M63" s="9"/>
      <c r="N63" s="9"/>
      <c r="O63" s="9"/>
    </row>
    <row r="64" spans="1:15" ht="27.95" customHeight="1" x14ac:dyDescent="0.2">
      <c r="A64" s="775" t="s">
        <v>237</v>
      </c>
      <c r="B64" s="776"/>
      <c r="C64" s="776"/>
      <c r="D64" s="776"/>
      <c r="E64" s="776"/>
      <c r="F64" s="776"/>
      <c r="G64" s="776"/>
      <c r="H64" s="776"/>
      <c r="I64" s="776"/>
      <c r="J64" s="776"/>
      <c r="K64" s="125"/>
      <c r="L64" s="123"/>
      <c r="M64" s="123"/>
      <c r="N64" s="123"/>
      <c r="O64" s="123"/>
    </row>
    <row r="65" spans="1:256" ht="29.1" customHeight="1" x14ac:dyDescent="0.2">
      <c r="A65" s="767" t="s">
        <v>238</v>
      </c>
      <c r="B65" s="768"/>
      <c r="C65" s="768"/>
      <c r="D65" s="768"/>
      <c r="E65" s="768"/>
      <c r="F65" s="768"/>
      <c r="G65" s="768"/>
      <c r="H65" s="768"/>
      <c r="I65" s="768"/>
      <c r="J65" s="768"/>
      <c r="K65" s="768"/>
      <c r="L65" s="768"/>
      <c r="M65" s="768"/>
      <c r="N65" s="768"/>
      <c r="O65" s="769"/>
    </row>
    <row r="66" spans="1:256" ht="54.4" customHeight="1" x14ac:dyDescent="0.2">
      <c r="A66" s="765" t="s">
        <v>239</v>
      </c>
      <c r="B66" s="766"/>
      <c r="C66" s="766"/>
      <c r="D66" s="766"/>
      <c r="E66" s="766"/>
      <c r="F66" s="766"/>
      <c r="G66" s="766"/>
      <c r="H66" s="766"/>
      <c r="I66" s="766"/>
      <c r="J66" s="766"/>
      <c r="K66" s="123"/>
      <c r="L66" s="123"/>
      <c r="M66" s="123"/>
      <c r="N66" s="123"/>
      <c r="O66" s="123"/>
    </row>
    <row r="67" spans="1:256" ht="27.95" customHeight="1" x14ac:dyDescent="0.2">
      <c r="A67" s="767" t="s">
        <v>238</v>
      </c>
      <c r="B67" s="768"/>
      <c r="C67" s="768"/>
      <c r="D67" s="768"/>
      <c r="E67" s="768"/>
      <c r="F67" s="768"/>
      <c r="G67" s="768"/>
      <c r="H67" s="768"/>
      <c r="I67" s="768"/>
      <c r="J67" s="768"/>
      <c r="K67" s="768"/>
      <c r="L67" s="768"/>
      <c r="M67" s="768"/>
      <c r="N67" s="768"/>
      <c r="O67" s="769"/>
    </row>
    <row r="68" spans="1:256" ht="27.95" customHeight="1" x14ac:dyDescent="0.2">
      <c r="A68" s="765" t="s">
        <v>240</v>
      </c>
      <c r="B68" s="766"/>
      <c r="C68" s="766"/>
      <c r="D68" s="766"/>
      <c r="E68" s="766"/>
      <c r="F68" s="766"/>
      <c r="G68" s="766"/>
      <c r="H68" s="766"/>
      <c r="I68" s="766"/>
      <c r="J68" s="766"/>
      <c r="K68" s="123"/>
      <c r="L68" s="123"/>
      <c r="M68" s="123"/>
      <c r="N68" s="123"/>
      <c r="O68" s="123"/>
    </row>
    <row r="69" spans="1:256" ht="27.95" customHeight="1" x14ac:dyDescent="0.2">
      <c r="A69" s="767" t="s">
        <v>238</v>
      </c>
      <c r="B69" s="768"/>
      <c r="C69" s="768"/>
      <c r="D69" s="768"/>
      <c r="E69" s="768"/>
      <c r="F69" s="768"/>
      <c r="G69" s="768"/>
      <c r="H69" s="768"/>
      <c r="I69" s="768"/>
      <c r="J69" s="768"/>
      <c r="K69" s="768"/>
      <c r="L69" s="768"/>
      <c r="M69" s="768"/>
      <c r="N69" s="768"/>
      <c r="O69" s="769"/>
    </row>
    <row r="70" spans="1:256" s="226" customFormat="1" ht="27.95" customHeight="1" x14ac:dyDescent="0.2">
      <c r="A70" s="770" t="s">
        <v>241</v>
      </c>
      <c r="B70" s="771"/>
      <c r="C70" s="771"/>
      <c r="D70" s="771"/>
      <c r="E70" s="771"/>
      <c r="F70" s="771"/>
      <c r="G70" s="771"/>
      <c r="H70" s="771"/>
      <c r="I70" s="771"/>
      <c r="J70" s="771"/>
      <c r="K70" s="225"/>
      <c r="L70" s="123"/>
      <c r="M70" s="123"/>
      <c r="N70" s="123"/>
      <c r="O70" s="123"/>
      <c r="IV70" s="227"/>
    </row>
    <row r="71" spans="1:256" ht="57.75" customHeight="1" x14ac:dyDescent="0.2">
      <c r="A71" s="772" t="s">
        <v>238</v>
      </c>
      <c r="B71" s="773"/>
      <c r="C71" s="773"/>
      <c r="D71" s="773"/>
      <c r="E71" s="773"/>
      <c r="F71" s="773"/>
      <c r="G71" s="773"/>
      <c r="H71" s="773"/>
      <c r="I71" s="773"/>
      <c r="J71" s="773"/>
      <c r="K71" s="773"/>
      <c r="L71" s="773"/>
      <c r="M71" s="773"/>
      <c r="N71" s="773"/>
      <c r="O71" s="774"/>
    </row>
  </sheetData>
  <mergeCells count="163">
    <mergeCell ref="A68:J68"/>
    <mergeCell ref="A69:O69"/>
    <mergeCell ref="A70:J70"/>
    <mergeCell ref="A71:O71"/>
    <mergeCell ref="A55:O55"/>
    <mergeCell ref="A56:H56"/>
    <mergeCell ref="A57:O57"/>
    <mergeCell ref="A59:H59"/>
    <mergeCell ref="A60:O60"/>
    <mergeCell ref="A64:J64"/>
    <mergeCell ref="A65:O65"/>
    <mergeCell ref="A66:J66"/>
    <mergeCell ref="A67:O67"/>
    <mergeCell ref="A47:O47"/>
    <mergeCell ref="A49:H49"/>
    <mergeCell ref="A50:O50"/>
    <mergeCell ref="A52:H52"/>
    <mergeCell ref="A53:O53"/>
    <mergeCell ref="A54:H54"/>
    <mergeCell ref="A48:H48"/>
    <mergeCell ref="A42:E42"/>
    <mergeCell ref="G42:O42"/>
    <mergeCell ref="A44:E44"/>
    <mergeCell ref="G44:O44"/>
    <mergeCell ref="A43:E43"/>
    <mergeCell ref="G45:O45"/>
    <mergeCell ref="G43:O43"/>
    <mergeCell ref="A45:E45"/>
    <mergeCell ref="A36:E36"/>
    <mergeCell ref="G36:O36"/>
    <mergeCell ref="A38:E38"/>
    <mergeCell ref="G38:O38"/>
    <mergeCell ref="A39:E39"/>
    <mergeCell ref="G39:O39"/>
    <mergeCell ref="A40:E40"/>
    <mergeCell ref="G40:O40"/>
    <mergeCell ref="A41:E41"/>
    <mergeCell ref="G41:O41"/>
    <mergeCell ref="A30:E30"/>
    <mergeCell ref="G30:O30"/>
    <mergeCell ref="A31:E31"/>
    <mergeCell ref="G31:O31"/>
    <mergeCell ref="A32:E32"/>
    <mergeCell ref="G32:O32"/>
    <mergeCell ref="A34:E34"/>
    <mergeCell ref="G34:O34"/>
    <mergeCell ref="A35:O35"/>
    <mergeCell ref="A33:E33"/>
    <mergeCell ref="G33:O33"/>
    <mergeCell ref="A23:O23"/>
    <mergeCell ref="A24:E24"/>
    <mergeCell ref="G24:O24"/>
    <mergeCell ref="A25:E25"/>
    <mergeCell ref="G25:O25"/>
    <mergeCell ref="A26:E26"/>
    <mergeCell ref="G27:O27"/>
    <mergeCell ref="A28:O28"/>
    <mergeCell ref="A29:E29"/>
    <mergeCell ref="G29:O29"/>
    <mergeCell ref="G26:O26"/>
    <mergeCell ref="A27:E27"/>
    <mergeCell ref="A20:E20"/>
    <mergeCell ref="G20:O20"/>
    <mergeCell ref="A21:E21"/>
    <mergeCell ref="G21:O21"/>
    <mergeCell ref="A22:E22"/>
    <mergeCell ref="G22:O22"/>
    <mergeCell ref="A15:E15"/>
    <mergeCell ref="G15:O15"/>
    <mergeCell ref="A16:E16"/>
    <mergeCell ref="G16:O16"/>
    <mergeCell ref="A17:E17"/>
    <mergeCell ref="G17:O17"/>
    <mergeCell ref="A18:E18"/>
    <mergeCell ref="G18:O18"/>
    <mergeCell ref="A19:O19"/>
    <mergeCell ref="A10:E10"/>
    <mergeCell ref="G10:O10"/>
    <mergeCell ref="A11:E11"/>
    <mergeCell ref="G11:O11"/>
    <mergeCell ref="A12:E12"/>
    <mergeCell ref="G12:O12"/>
    <mergeCell ref="A13:E13"/>
    <mergeCell ref="G13:O13"/>
    <mergeCell ref="A14:O14"/>
    <mergeCell ref="IE6:II6"/>
    <mergeCell ref="IK6:IS6"/>
    <mergeCell ref="IT6:IV6"/>
    <mergeCell ref="A7:E7"/>
    <mergeCell ref="G7:O7"/>
    <mergeCell ref="A8:E8"/>
    <mergeCell ref="G8:O8"/>
    <mergeCell ref="A9:E9"/>
    <mergeCell ref="G9:O9"/>
    <mergeCell ref="FH6:FL6"/>
    <mergeCell ref="FN6:FV6"/>
    <mergeCell ref="FW6:GA6"/>
    <mergeCell ref="GC6:GK6"/>
    <mergeCell ref="GL6:GP6"/>
    <mergeCell ref="GR6:GZ6"/>
    <mergeCell ref="HA6:HE6"/>
    <mergeCell ref="HG6:HO6"/>
    <mergeCell ref="HP6:HT6"/>
    <mergeCell ref="IK5:IS5"/>
    <mergeCell ref="IT5:IV5"/>
    <mergeCell ref="A6:E6"/>
    <mergeCell ref="G6:O6"/>
    <mergeCell ref="T6:AB6"/>
    <mergeCell ref="AC6:AG6"/>
    <mergeCell ref="AI6:AQ6"/>
    <mergeCell ref="AR6:AV6"/>
    <mergeCell ref="AX6:BF6"/>
    <mergeCell ref="BG6:BK6"/>
    <mergeCell ref="BM6:BU6"/>
    <mergeCell ref="BV6:BZ6"/>
    <mergeCell ref="CB6:CJ6"/>
    <mergeCell ref="CK6:CO6"/>
    <mergeCell ref="CQ6:CY6"/>
    <mergeCell ref="CZ6:DD6"/>
    <mergeCell ref="DF6:DN6"/>
    <mergeCell ref="DO6:DS6"/>
    <mergeCell ref="DU6:EC6"/>
    <mergeCell ref="ED6:EH6"/>
    <mergeCell ref="EJ6:ER6"/>
    <mergeCell ref="ES6:EW6"/>
    <mergeCell ref="EY6:FG6"/>
    <mergeCell ref="HV6:ID6"/>
    <mergeCell ref="FW5:GA5"/>
    <mergeCell ref="GC5:GK5"/>
    <mergeCell ref="GL5:GP5"/>
    <mergeCell ref="GR5:GZ5"/>
    <mergeCell ref="HA5:HE5"/>
    <mergeCell ref="HG5:HO5"/>
    <mergeCell ref="HP5:HT5"/>
    <mergeCell ref="HV5:ID5"/>
    <mergeCell ref="IE5:II5"/>
    <mergeCell ref="DF5:DN5"/>
    <mergeCell ref="DO5:DS5"/>
    <mergeCell ref="DU5:EC5"/>
    <mergeCell ref="ED5:EH5"/>
    <mergeCell ref="EJ5:ER5"/>
    <mergeCell ref="ES5:EW5"/>
    <mergeCell ref="EY5:FG5"/>
    <mergeCell ref="FH5:FL5"/>
    <mergeCell ref="FN5:FV5"/>
    <mergeCell ref="AR5:AV5"/>
    <mergeCell ref="AX5:BF5"/>
    <mergeCell ref="BG5:BK5"/>
    <mergeCell ref="BM5:BU5"/>
    <mergeCell ref="BV5:BZ5"/>
    <mergeCell ref="CB5:CJ5"/>
    <mergeCell ref="CK5:CO5"/>
    <mergeCell ref="CQ5:CY5"/>
    <mergeCell ref="CZ5:DD5"/>
    <mergeCell ref="A1:O1"/>
    <mergeCell ref="A2:O2"/>
    <mergeCell ref="A3:O3"/>
    <mergeCell ref="A4:E4"/>
    <mergeCell ref="G4:O4"/>
    <mergeCell ref="A5:O5"/>
    <mergeCell ref="T5:AB5"/>
    <mergeCell ref="AC5:AG5"/>
    <mergeCell ref="AI5:AQ5"/>
  </mergeCells>
  <printOptions horizontalCentered="1"/>
  <pageMargins left="0.23622047244094491" right="0.23622047244094491" top="0.47244094488188981" bottom="0.35433070866141736" header="0.51181102362204722" footer="0.23622047244094491"/>
  <pageSetup paperSize="9" scale="70" firstPageNumber="0" fitToHeight="0" orientation="landscape" r:id="rId1"/>
  <headerFooter>
    <oddFooter>&amp;C&amp;8Date de mise à jour : 06/02/2018&amp;R&amp;8&amp;A</oddFooter>
  </headerFooter>
  <rowBreaks count="3" manualBreakCount="3">
    <brk id="18" max="14" man="1"/>
    <brk id="36" max="16383" man="1"/>
    <brk id="45" max="16383" man="1"/>
  </rowBreaks>
  <colBreaks count="5" manualBreakCount="5">
    <brk id="15" max="1048575" man="1"/>
    <brk id="26" max="1048575" man="1"/>
    <brk id="69" max="1048575" man="1"/>
    <brk id="74" max="1048575" man="1"/>
    <brk id="1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89" r:id="rId4" name="Check Box 85">
              <controlPr defaultSize="0" autoFill="0" autoLine="0" autoPict="0">
                <anchor moveWithCells="1">
                  <from>
                    <xdr:col>8</xdr:col>
                    <xdr:colOff>266700</xdr:colOff>
                    <xdr:row>48</xdr:row>
                    <xdr:rowOff>95250</xdr:rowOff>
                  </from>
                  <to>
                    <xdr:col>9</xdr:col>
                    <xdr:colOff>276225</xdr:colOff>
                    <xdr:row>48</xdr:row>
                    <xdr:rowOff>352425</xdr:rowOff>
                  </to>
                </anchor>
              </controlPr>
            </control>
          </mc:Choice>
        </mc:AlternateContent>
        <mc:AlternateContent xmlns:mc="http://schemas.openxmlformats.org/markup-compatibility/2006">
          <mc:Choice Requires="x14">
            <control shapeId="21590" r:id="rId5" name="Check Box 86">
              <controlPr defaultSize="0" autoFill="0" autoLine="0" autoPict="0">
                <anchor moveWithCells="1">
                  <from>
                    <xdr:col>10</xdr:col>
                    <xdr:colOff>219075</xdr:colOff>
                    <xdr:row>48</xdr:row>
                    <xdr:rowOff>133350</xdr:rowOff>
                  </from>
                  <to>
                    <xdr:col>11</xdr:col>
                    <xdr:colOff>571500</xdr:colOff>
                    <xdr:row>48</xdr:row>
                    <xdr:rowOff>333375</xdr:rowOff>
                  </to>
                </anchor>
              </controlPr>
            </control>
          </mc:Choice>
        </mc:AlternateContent>
        <mc:AlternateContent xmlns:mc="http://schemas.openxmlformats.org/markup-compatibility/2006">
          <mc:Choice Requires="x14">
            <control shapeId="21591" r:id="rId6" name="Check Box 87">
              <controlPr defaultSize="0" autoFill="0" autoLine="0" autoPict="0">
                <anchor moveWithCells="1">
                  <from>
                    <xdr:col>8</xdr:col>
                    <xdr:colOff>266700</xdr:colOff>
                    <xdr:row>51</xdr:row>
                    <xdr:rowOff>95250</xdr:rowOff>
                  </from>
                  <to>
                    <xdr:col>9</xdr:col>
                    <xdr:colOff>276225</xdr:colOff>
                    <xdr:row>51</xdr:row>
                    <xdr:rowOff>352425</xdr:rowOff>
                  </to>
                </anchor>
              </controlPr>
            </control>
          </mc:Choice>
        </mc:AlternateContent>
        <mc:AlternateContent xmlns:mc="http://schemas.openxmlformats.org/markup-compatibility/2006">
          <mc:Choice Requires="x14">
            <control shapeId="21592" r:id="rId7" name="Check Box 88">
              <controlPr defaultSize="0" autoFill="0" autoLine="0" autoPict="0">
                <anchor moveWithCells="1">
                  <from>
                    <xdr:col>10</xdr:col>
                    <xdr:colOff>219075</xdr:colOff>
                    <xdr:row>51</xdr:row>
                    <xdr:rowOff>133350</xdr:rowOff>
                  </from>
                  <to>
                    <xdr:col>11</xdr:col>
                    <xdr:colOff>571500</xdr:colOff>
                    <xdr:row>51</xdr:row>
                    <xdr:rowOff>333375</xdr:rowOff>
                  </to>
                </anchor>
              </controlPr>
            </control>
          </mc:Choice>
        </mc:AlternateContent>
        <mc:AlternateContent xmlns:mc="http://schemas.openxmlformats.org/markup-compatibility/2006">
          <mc:Choice Requires="x14">
            <control shapeId="21593" r:id="rId8" name="Check Box 89">
              <controlPr defaultSize="0" autoFill="0" autoLine="0" autoPict="0">
                <anchor moveWithCells="1">
                  <from>
                    <xdr:col>8</xdr:col>
                    <xdr:colOff>266700</xdr:colOff>
                    <xdr:row>53</xdr:row>
                    <xdr:rowOff>95250</xdr:rowOff>
                  </from>
                  <to>
                    <xdr:col>9</xdr:col>
                    <xdr:colOff>276225</xdr:colOff>
                    <xdr:row>53</xdr:row>
                    <xdr:rowOff>352425</xdr:rowOff>
                  </to>
                </anchor>
              </controlPr>
            </control>
          </mc:Choice>
        </mc:AlternateContent>
        <mc:AlternateContent xmlns:mc="http://schemas.openxmlformats.org/markup-compatibility/2006">
          <mc:Choice Requires="x14">
            <control shapeId="21594" r:id="rId9" name="Check Box 90">
              <controlPr defaultSize="0" autoFill="0" autoLine="0" autoPict="0">
                <anchor moveWithCells="1">
                  <from>
                    <xdr:col>10</xdr:col>
                    <xdr:colOff>219075</xdr:colOff>
                    <xdr:row>53</xdr:row>
                    <xdr:rowOff>133350</xdr:rowOff>
                  </from>
                  <to>
                    <xdr:col>11</xdr:col>
                    <xdr:colOff>571500</xdr:colOff>
                    <xdr:row>53</xdr:row>
                    <xdr:rowOff>333375</xdr:rowOff>
                  </to>
                </anchor>
              </controlPr>
            </control>
          </mc:Choice>
        </mc:AlternateContent>
        <mc:AlternateContent xmlns:mc="http://schemas.openxmlformats.org/markup-compatibility/2006">
          <mc:Choice Requires="x14">
            <control shapeId="21595" r:id="rId10" name="Check Box 91">
              <controlPr defaultSize="0" autoFill="0" autoLine="0" autoPict="0">
                <anchor moveWithCells="1">
                  <from>
                    <xdr:col>8</xdr:col>
                    <xdr:colOff>266700</xdr:colOff>
                    <xdr:row>55</xdr:row>
                    <xdr:rowOff>95250</xdr:rowOff>
                  </from>
                  <to>
                    <xdr:col>9</xdr:col>
                    <xdr:colOff>276225</xdr:colOff>
                    <xdr:row>55</xdr:row>
                    <xdr:rowOff>352425</xdr:rowOff>
                  </to>
                </anchor>
              </controlPr>
            </control>
          </mc:Choice>
        </mc:AlternateContent>
        <mc:AlternateContent xmlns:mc="http://schemas.openxmlformats.org/markup-compatibility/2006">
          <mc:Choice Requires="x14">
            <control shapeId="21596" r:id="rId11" name="Check Box 92">
              <controlPr defaultSize="0" autoFill="0" autoLine="0" autoPict="0">
                <anchor moveWithCells="1">
                  <from>
                    <xdr:col>10</xdr:col>
                    <xdr:colOff>219075</xdr:colOff>
                    <xdr:row>55</xdr:row>
                    <xdr:rowOff>133350</xdr:rowOff>
                  </from>
                  <to>
                    <xdr:col>11</xdr:col>
                    <xdr:colOff>571500</xdr:colOff>
                    <xdr:row>55</xdr:row>
                    <xdr:rowOff>333375</xdr:rowOff>
                  </to>
                </anchor>
              </controlPr>
            </control>
          </mc:Choice>
        </mc:AlternateContent>
        <mc:AlternateContent xmlns:mc="http://schemas.openxmlformats.org/markup-compatibility/2006">
          <mc:Choice Requires="x14">
            <control shapeId="21597" r:id="rId12" name="Check Box 93">
              <controlPr defaultSize="0" autoFill="0" autoLine="0" autoPict="0">
                <anchor moveWithCells="1">
                  <from>
                    <xdr:col>8</xdr:col>
                    <xdr:colOff>266700</xdr:colOff>
                    <xdr:row>58</xdr:row>
                    <xdr:rowOff>95250</xdr:rowOff>
                  </from>
                  <to>
                    <xdr:col>9</xdr:col>
                    <xdr:colOff>276225</xdr:colOff>
                    <xdr:row>58</xdr:row>
                    <xdr:rowOff>352425</xdr:rowOff>
                  </to>
                </anchor>
              </controlPr>
            </control>
          </mc:Choice>
        </mc:AlternateContent>
        <mc:AlternateContent xmlns:mc="http://schemas.openxmlformats.org/markup-compatibility/2006">
          <mc:Choice Requires="x14">
            <control shapeId="21598" r:id="rId13" name="Check Box 94">
              <controlPr defaultSize="0" autoFill="0" autoLine="0" autoPict="0">
                <anchor moveWithCells="1">
                  <from>
                    <xdr:col>10</xdr:col>
                    <xdr:colOff>219075</xdr:colOff>
                    <xdr:row>58</xdr:row>
                    <xdr:rowOff>133350</xdr:rowOff>
                  </from>
                  <to>
                    <xdr:col>11</xdr:col>
                    <xdr:colOff>571500</xdr:colOff>
                    <xdr:row>58</xdr:row>
                    <xdr:rowOff>333375</xdr:rowOff>
                  </to>
                </anchor>
              </controlPr>
            </control>
          </mc:Choice>
        </mc:AlternateContent>
        <mc:AlternateContent xmlns:mc="http://schemas.openxmlformats.org/markup-compatibility/2006">
          <mc:Choice Requires="x14">
            <control shapeId="21601" r:id="rId14" name="Check Box 97">
              <controlPr defaultSize="0" autoFill="0" autoLine="0" autoPict="0">
                <anchor moveWithCells="1">
                  <from>
                    <xdr:col>11</xdr:col>
                    <xdr:colOff>0</xdr:colOff>
                    <xdr:row>63</xdr:row>
                    <xdr:rowOff>0</xdr:rowOff>
                  </from>
                  <to>
                    <xdr:col>12</xdr:col>
                    <xdr:colOff>9525</xdr:colOff>
                    <xdr:row>63</xdr:row>
                    <xdr:rowOff>257175</xdr:rowOff>
                  </to>
                </anchor>
              </controlPr>
            </control>
          </mc:Choice>
        </mc:AlternateContent>
        <mc:AlternateContent xmlns:mc="http://schemas.openxmlformats.org/markup-compatibility/2006">
          <mc:Choice Requires="x14">
            <control shapeId="21602" r:id="rId15" name="Check Box 98">
              <controlPr defaultSize="0" autoFill="0" autoLine="0" autoPict="0">
                <anchor moveWithCells="1">
                  <from>
                    <xdr:col>12</xdr:col>
                    <xdr:colOff>666750</xdr:colOff>
                    <xdr:row>63</xdr:row>
                    <xdr:rowOff>38100</xdr:rowOff>
                  </from>
                  <to>
                    <xdr:col>14</xdr:col>
                    <xdr:colOff>304800</xdr:colOff>
                    <xdr:row>63</xdr:row>
                    <xdr:rowOff>238125</xdr:rowOff>
                  </to>
                </anchor>
              </controlPr>
            </control>
          </mc:Choice>
        </mc:AlternateContent>
        <mc:AlternateContent xmlns:mc="http://schemas.openxmlformats.org/markup-compatibility/2006">
          <mc:Choice Requires="x14">
            <control shapeId="21605" r:id="rId16" name="Check Box 101">
              <controlPr defaultSize="0" autoFill="0" autoLine="0" autoPict="0">
                <anchor moveWithCells="1">
                  <from>
                    <xdr:col>11</xdr:col>
                    <xdr:colOff>0</xdr:colOff>
                    <xdr:row>65</xdr:row>
                    <xdr:rowOff>152400</xdr:rowOff>
                  </from>
                  <to>
                    <xdr:col>12</xdr:col>
                    <xdr:colOff>9525</xdr:colOff>
                    <xdr:row>65</xdr:row>
                    <xdr:rowOff>400050</xdr:rowOff>
                  </to>
                </anchor>
              </controlPr>
            </control>
          </mc:Choice>
        </mc:AlternateContent>
        <mc:AlternateContent xmlns:mc="http://schemas.openxmlformats.org/markup-compatibility/2006">
          <mc:Choice Requires="x14">
            <control shapeId="21606" r:id="rId17" name="Check Box 102">
              <controlPr defaultSize="0" autoFill="0" autoLine="0" autoPict="0">
                <anchor moveWithCells="1">
                  <from>
                    <xdr:col>12</xdr:col>
                    <xdr:colOff>666750</xdr:colOff>
                    <xdr:row>65</xdr:row>
                    <xdr:rowOff>180975</xdr:rowOff>
                  </from>
                  <to>
                    <xdr:col>14</xdr:col>
                    <xdr:colOff>304800</xdr:colOff>
                    <xdr:row>65</xdr:row>
                    <xdr:rowOff>390525</xdr:rowOff>
                  </to>
                </anchor>
              </controlPr>
            </control>
          </mc:Choice>
        </mc:AlternateContent>
        <mc:AlternateContent xmlns:mc="http://schemas.openxmlformats.org/markup-compatibility/2006">
          <mc:Choice Requires="x14">
            <control shapeId="21607" r:id="rId18" name="Check Box 103">
              <controlPr defaultSize="0" autoFill="0" autoLine="0" autoPict="0">
                <anchor moveWithCells="1">
                  <from>
                    <xdr:col>11</xdr:col>
                    <xdr:colOff>0</xdr:colOff>
                    <xdr:row>67</xdr:row>
                    <xdr:rowOff>0</xdr:rowOff>
                  </from>
                  <to>
                    <xdr:col>12</xdr:col>
                    <xdr:colOff>9525</xdr:colOff>
                    <xdr:row>67</xdr:row>
                    <xdr:rowOff>257175</xdr:rowOff>
                  </to>
                </anchor>
              </controlPr>
            </control>
          </mc:Choice>
        </mc:AlternateContent>
        <mc:AlternateContent xmlns:mc="http://schemas.openxmlformats.org/markup-compatibility/2006">
          <mc:Choice Requires="x14">
            <control shapeId="21608" r:id="rId19" name="Check Box 104">
              <controlPr defaultSize="0" autoFill="0" autoLine="0" autoPict="0">
                <anchor moveWithCells="1">
                  <from>
                    <xdr:col>12</xdr:col>
                    <xdr:colOff>666750</xdr:colOff>
                    <xdr:row>67</xdr:row>
                    <xdr:rowOff>38100</xdr:rowOff>
                  </from>
                  <to>
                    <xdr:col>14</xdr:col>
                    <xdr:colOff>304800</xdr:colOff>
                    <xdr:row>67</xdr:row>
                    <xdr:rowOff>238125</xdr:rowOff>
                  </to>
                </anchor>
              </controlPr>
            </control>
          </mc:Choice>
        </mc:AlternateContent>
        <mc:AlternateContent xmlns:mc="http://schemas.openxmlformats.org/markup-compatibility/2006">
          <mc:Choice Requires="x14">
            <control shapeId="21609" r:id="rId20" name="Check Box 105">
              <controlPr defaultSize="0" autoFill="0" autoLine="0" autoPict="0">
                <anchor moveWithCells="1">
                  <from>
                    <xdr:col>11</xdr:col>
                    <xdr:colOff>0</xdr:colOff>
                    <xdr:row>69</xdr:row>
                    <xdr:rowOff>0</xdr:rowOff>
                  </from>
                  <to>
                    <xdr:col>12</xdr:col>
                    <xdr:colOff>9525</xdr:colOff>
                    <xdr:row>69</xdr:row>
                    <xdr:rowOff>257175</xdr:rowOff>
                  </to>
                </anchor>
              </controlPr>
            </control>
          </mc:Choice>
        </mc:AlternateContent>
        <mc:AlternateContent xmlns:mc="http://schemas.openxmlformats.org/markup-compatibility/2006">
          <mc:Choice Requires="x14">
            <control shapeId="21610" r:id="rId21" name="Check Box 106">
              <controlPr defaultSize="0" autoFill="0" autoLine="0" autoPict="0">
                <anchor moveWithCells="1">
                  <from>
                    <xdr:col>12</xdr:col>
                    <xdr:colOff>666750</xdr:colOff>
                    <xdr:row>69</xdr:row>
                    <xdr:rowOff>38100</xdr:rowOff>
                  </from>
                  <to>
                    <xdr:col>14</xdr:col>
                    <xdr:colOff>304800</xdr:colOff>
                    <xdr:row>69</xdr:row>
                    <xdr:rowOff>238125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H16" sqref="H16"/>
    </sheetView>
  </sheetViews>
  <sheetFormatPr baseColWidth="10" defaultRowHeight="12.75" x14ac:dyDescent="0.2"/>
  <sheetData>
    <row r="1" spans="1:8" ht="19.5" customHeight="1" x14ac:dyDescent="0.2">
      <c r="A1" s="778" t="s">
        <v>347</v>
      </c>
      <c r="B1" s="778"/>
      <c r="C1" s="778"/>
      <c r="D1" s="778"/>
      <c r="E1" s="778"/>
      <c r="F1" s="778"/>
      <c r="G1" s="777"/>
      <c r="H1" s="777"/>
    </row>
    <row r="2" spans="1:8" x14ac:dyDescent="0.2">
      <c r="A2" s="778"/>
      <c r="B2" s="778"/>
      <c r="C2" s="778"/>
      <c r="D2" s="778"/>
      <c r="E2" s="778"/>
      <c r="F2" s="778"/>
    </row>
    <row r="3" spans="1:8" x14ac:dyDescent="0.2">
      <c r="A3" s="778"/>
      <c r="B3" s="778"/>
      <c r="C3" s="778"/>
      <c r="D3" s="778"/>
      <c r="E3" s="778"/>
      <c r="F3" s="778"/>
    </row>
    <row r="4" spans="1:8" x14ac:dyDescent="0.2">
      <c r="A4" s="778"/>
      <c r="B4" s="778"/>
      <c r="C4" s="778"/>
      <c r="D4" s="778"/>
      <c r="E4" s="778"/>
      <c r="F4" s="778"/>
    </row>
    <row r="5" spans="1:8" x14ac:dyDescent="0.2">
      <c r="A5" s="778"/>
      <c r="B5" s="778"/>
      <c r="C5" s="778"/>
      <c r="D5" s="778"/>
      <c r="E5" s="778"/>
      <c r="F5" s="778"/>
    </row>
    <row r="6" spans="1:8" x14ac:dyDescent="0.2">
      <c r="A6" s="778"/>
      <c r="B6" s="778"/>
      <c r="C6" s="778"/>
      <c r="D6" s="778"/>
      <c r="E6" s="778"/>
      <c r="F6" s="778"/>
    </row>
    <row r="7" spans="1:8" x14ac:dyDescent="0.2">
      <c r="A7" s="778"/>
      <c r="B7" s="778"/>
      <c r="C7" s="778"/>
      <c r="D7" s="778"/>
      <c r="E7" s="778"/>
      <c r="F7" s="778"/>
    </row>
    <row r="8" spans="1:8" x14ac:dyDescent="0.2">
      <c r="A8" s="778"/>
      <c r="B8" s="778"/>
      <c r="C8" s="778"/>
      <c r="D8" s="778"/>
      <c r="E8" s="778"/>
      <c r="F8" s="778"/>
    </row>
    <row r="9" spans="1:8" x14ac:dyDescent="0.2">
      <c r="A9" s="778"/>
      <c r="B9" s="778"/>
      <c r="C9" s="778"/>
      <c r="D9" s="778"/>
      <c r="E9" s="778"/>
      <c r="F9" s="778"/>
    </row>
    <row r="10" spans="1:8" x14ac:dyDescent="0.2">
      <c r="A10" s="778"/>
      <c r="B10" s="778"/>
      <c r="C10" s="778"/>
      <c r="D10" s="778"/>
      <c r="E10" s="778"/>
      <c r="F10" s="778"/>
    </row>
    <row r="11" spans="1:8" x14ac:dyDescent="0.2">
      <c r="A11" s="778"/>
      <c r="B11" s="778"/>
      <c r="C11" s="778"/>
      <c r="D11" s="778"/>
      <c r="E11" s="778"/>
      <c r="F11" s="778"/>
    </row>
    <row r="12" spans="1:8" x14ac:dyDescent="0.2">
      <c r="A12" s="778"/>
      <c r="B12" s="778"/>
      <c r="C12" s="778"/>
      <c r="D12" s="778"/>
      <c r="E12" s="778"/>
      <c r="F12" s="778"/>
    </row>
    <row r="13" spans="1:8" x14ac:dyDescent="0.2">
      <c r="A13" s="778"/>
      <c r="B13" s="778"/>
      <c r="C13" s="778"/>
      <c r="D13" s="778"/>
      <c r="E13" s="778"/>
      <c r="F13" s="778"/>
    </row>
    <row r="14" spans="1:8" x14ac:dyDescent="0.2">
      <c r="A14" s="778"/>
      <c r="B14" s="778"/>
      <c r="C14" s="778"/>
      <c r="D14" s="778"/>
      <c r="E14" s="778"/>
      <c r="F14" s="778"/>
    </row>
    <row r="15" spans="1:8" x14ac:dyDescent="0.2">
      <c r="A15" s="778"/>
      <c r="B15" s="778"/>
      <c r="C15" s="778"/>
      <c r="D15" s="778"/>
      <c r="E15" s="778"/>
      <c r="F15" s="778"/>
    </row>
    <row r="16" spans="1:8" x14ac:dyDescent="0.2">
      <c r="A16" s="778"/>
      <c r="B16" s="778"/>
      <c r="C16" s="778"/>
      <c r="D16" s="778"/>
      <c r="E16" s="778"/>
      <c r="F16" s="778"/>
    </row>
    <row r="17" spans="1:6" x14ac:dyDescent="0.2">
      <c r="A17" s="778"/>
      <c r="B17" s="778"/>
      <c r="C17" s="778"/>
      <c r="D17" s="778"/>
      <c r="E17" s="778"/>
      <c r="F17" s="778"/>
    </row>
    <row r="18" spans="1:6" x14ac:dyDescent="0.2">
      <c r="A18" s="778"/>
      <c r="B18" s="778"/>
      <c r="C18" s="778"/>
      <c r="D18" s="778"/>
      <c r="E18" s="778"/>
      <c r="F18" s="778"/>
    </row>
    <row r="19" spans="1:6" x14ac:dyDescent="0.2">
      <c r="A19" s="778"/>
      <c r="B19" s="778"/>
      <c r="C19" s="778"/>
      <c r="D19" s="778"/>
      <c r="E19" s="778"/>
      <c r="F19" s="778"/>
    </row>
    <row r="20" spans="1:6" x14ac:dyDescent="0.2">
      <c r="A20" s="778"/>
      <c r="B20" s="778"/>
      <c r="C20" s="778"/>
      <c r="D20" s="778"/>
      <c r="E20" s="778"/>
      <c r="F20" s="778"/>
    </row>
    <row r="21" spans="1:6" x14ac:dyDescent="0.2">
      <c r="A21" s="778"/>
      <c r="B21" s="778"/>
      <c r="C21" s="778"/>
      <c r="D21" s="778"/>
      <c r="E21" s="778"/>
      <c r="F21" s="778"/>
    </row>
    <row r="22" spans="1:6" x14ac:dyDescent="0.2">
      <c r="A22" s="778"/>
      <c r="B22" s="778"/>
      <c r="C22" s="778"/>
      <c r="D22" s="778"/>
      <c r="E22" s="778"/>
      <c r="F22" s="778"/>
    </row>
    <row r="23" spans="1:6" x14ac:dyDescent="0.2">
      <c r="A23" s="778"/>
      <c r="B23" s="778"/>
      <c r="C23" s="778"/>
      <c r="D23" s="778"/>
      <c r="E23" s="778"/>
      <c r="F23" s="778"/>
    </row>
    <row r="24" spans="1:6" x14ac:dyDescent="0.2">
      <c r="A24" s="778"/>
      <c r="B24" s="778"/>
      <c r="C24" s="778"/>
      <c r="D24" s="778"/>
      <c r="E24" s="778"/>
      <c r="F24" s="778"/>
    </row>
    <row r="25" spans="1:6" x14ac:dyDescent="0.2">
      <c r="A25" s="778"/>
      <c r="B25" s="778"/>
      <c r="C25" s="778"/>
      <c r="D25" s="778"/>
      <c r="E25" s="778"/>
      <c r="F25" s="778"/>
    </row>
    <row r="26" spans="1:6" x14ac:dyDescent="0.2">
      <c r="A26" s="778"/>
      <c r="B26" s="778"/>
      <c r="C26" s="778"/>
      <c r="D26" s="778"/>
      <c r="E26" s="778"/>
      <c r="F26" s="778"/>
    </row>
    <row r="27" spans="1:6" x14ac:dyDescent="0.2">
      <c r="A27" s="778"/>
      <c r="B27" s="778"/>
      <c r="C27" s="778"/>
      <c r="D27" s="778"/>
      <c r="E27" s="778"/>
      <c r="F27" s="778"/>
    </row>
    <row r="28" spans="1:6" x14ac:dyDescent="0.2">
      <c r="A28" s="778"/>
      <c r="B28" s="778"/>
      <c r="C28" s="778"/>
      <c r="D28" s="778"/>
      <c r="E28" s="778"/>
      <c r="F28" s="778"/>
    </row>
    <row r="29" spans="1:6" x14ac:dyDescent="0.2">
      <c r="A29" s="778"/>
      <c r="B29" s="778"/>
      <c r="C29" s="778"/>
      <c r="D29" s="778"/>
      <c r="E29" s="778"/>
      <c r="F29" s="778"/>
    </row>
    <row r="30" spans="1:6" x14ac:dyDescent="0.2">
      <c r="A30" s="778"/>
      <c r="B30" s="778"/>
      <c r="C30" s="778"/>
      <c r="D30" s="778"/>
      <c r="E30" s="778"/>
      <c r="F30" s="778"/>
    </row>
    <row r="31" spans="1:6" x14ac:dyDescent="0.2">
      <c r="A31" s="778"/>
      <c r="B31" s="778"/>
      <c r="C31" s="778"/>
      <c r="D31" s="778"/>
      <c r="E31" s="778"/>
      <c r="F31" s="778"/>
    </row>
  </sheetData>
  <mergeCells count="2">
    <mergeCell ref="G1:H1"/>
    <mergeCell ref="A1:F3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FFFFFF"/>
    <pageSetUpPr fitToPage="1"/>
  </sheetPr>
  <dimension ref="A1:I28"/>
  <sheetViews>
    <sheetView zoomScaleNormal="100" zoomScaleSheetLayoutView="120" zoomScalePageLayoutView="120" workbookViewId="0">
      <selection activeCell="G12" sqref="G12"/>
    </sheetView>
  </sheetViews>
  <sheetFormatPr baseColWidth="10" defaultColWidth="9.140625" defaultRowHeight="11.25" x14ac:dyDescent="0.15"/>
  <cols>
    <col min="1" max="1" width="27.7109375" style="276"/>
    <col min="2" max="2" width="20.42578125" style="276"/>
    <col min="3" max="3" width="17.7109375" style="276"/>
    <col min="4" max="4" width="29.28515625" style="276" customWidth="1"/>
    <col min="5" max="1025" width="11.5703125" style="254"/>
    <col min="1026" max="16384" width="9.140625" style="254"/>
  </cols>
  <sheetData>
    <row r="1" spans="1:6" ht="24.75" customHeight="1" x14ac:dyDescent="0.15">
      <c r="A1" s="779" t="s">
        <v>242</v>
      </c>
      <c r="B1" s="779"/>
      <c r="C1" s="779"/>
      <c r="D1" s="779"/>
    </row>
    <row r="3" spans="1:6" ht="42.75" customHeight="1" x14ac:dyDescent="0.15">
      <c r="A3" s="780" t="s">
        <v>243</v>
      </c>
      <c r="B3" s="780"/>
      <c r="C3" s="780"/>
      <c r="D3" s="780"/>
    </row>
    <row r="5" spans="1:6" s="271" customFormat="1" ht="35.25" x14ac:dyDescent="0.2">
      <c r="A5" s="272" t="s">
        <v>244</v>
      </c>
      <c r="B5" s="247" t="s">
        <v>358</v>
      </c>
      <c r="C5" s="272" t="s">
        <v>359</v>
      </c>
      <c r="D5" s="247" t="s">
        <v>360</v>
      </c>
    </row>
    <row r="6" spans="1:6" x14ac:dyDescent="0.15">
      <c r="A6" s="274"/>
      <c r="B6" s="274"/>
      <c r="C6" s="274"/>
      <c r="D6" s="274"/>
    </row>
    <row r="7" spans="1:6" x14ac:dyDescent="0.15">
      <c r="A7" s="274"/>
      <c r="B7" s="274"/>
      <c r="C7" s="274"/>
      <c r="D7" s="274"/>
    </row>
    <row r="8" spans="1:6" x14ac:dyDescent="0.15">
      <c r="A8" s="295"/>
      <c r="B8" s="274"/>
      <c r="C8" s="274"/>
      <c r="D8" s="274"/>
      <c r="F8" s="276"/>
    </row>
    <row r="9" spans="1:6" x14ac:dyDescent="0.15">
      <c r="A9" s="274"/>
      <c r="B9" s="274"/>
      <c r="C9" s="274"/>
      <c r="D9" s="274"/>
    </row>
    <row r="10" spans="1:6" x14ac:dyDescent="0.15">
      <c r="A10" s="274"/>
      <c r="B10" s="274"/>
      <c r="C10" s="274"/>
      <c r="D10" s="274"/>
    </row>
    <row r="11" spans="1:6" x14ac:dyDescent="0.15">
      <c r="A11" s="274"/>
      <c r="B11" s="274"/>
      <c r="C11" s="274"/>
      <c r="D11" s="274"/>
    </row>
    <row r="12" spans="1:6" x14ac:dyDescent="0.15">
      <c r="A12" s="274"/>
      <c r="B12" s="274"/>
      <c r="C12" s="274"/>
      <c r="D12" s="274"/>
    </row>
    <row r="13" spans="1:6" x14ac:dyDescent="0.15">
      <c r="A13" s="274"/>
      <c r="B13" s="274"/>
      <c r="C13" s="274"/>
      <c r="D13" s="274"/>
    </row>
    <row r="14" spans="1:6" x14ac:dyDescent="0.15">
      <c r="A14" s="274"/>
      <c r="B14" s="274"/>
      <c r="C14" s="274"/>
      <c r="D14" s="274"/>
    </row>
    <row r="15" spans="1:6" x14ac:dyDescent="0.15">
      <c r="A15" s="274"/>
      <c r="B15" s="274"/>
      <c r="C15" s="274"/>
      <c r="D15" s="274"/>
    </row>
    <row r="16" spans="1:6" x14ac:dyDescent="0.15">
      <c r="A16" s="274"/>
      <c r="B16" s="274"/>
      <c r="C16" s="274"/>
      <c r="D16" s="274"/>
    </row>
    <row r="17" spans="1:9" x14ac:dyDescent="0.15">
      <c r="A17" s="274"/>
      <c r="B17" s="274"/>
      <c r="C17" s="274"/>
      <c r="D17" s="274"/>
    </row>
    <row r="18" spans="1:9" x14ac:dyDescent="0.15">
      <c r="A18" s="274"/>
      <c r="B18" s="274"/>
      <c r="C18" s="274"/>
      <c r="D18" s="274"/>
    </row>
    <row r="19" spans="1:9" ht="47.25" customHeight="1" x14ac:dyDescent="0.15">
      <c r="A19" s="274"/>
      <c r="B19" s="274"/>
      <c r="C19" s="274"/>
      <c r="D19" s="295"/>
    </row>
    <row r="20" spans="1:9" x14ac:dyDescent="0.15">
      <c r="A20" s="274"/>
      <c r="B20" s="274"/>
      <c r="C20" s="274"/>
      <c r="D20" s="274"/>
    </row>
    <row r="22" spans="1:9" ht="12.75" x14ac:dyDescent="0.15">
      <c r="A22" s="331" t="s">
        <v>361</v>
      </c>
      <c r="B22" s="254"/>
      <c r="C22" s="254"/>
      <c r="D22" s="254"/>
    </row>
    <row r="23" spans="1:9" ht="12.75" x14ac:dyDescent="0.15">
      <c r="A23" s="331" t="s">
        <v>362</v>
      </c>
      <c r="B23" s="254"/>
      <c r="C23" s="254"/>
      <c r="D23" s="254"/>
      <c r="H23" s="332"/>
      <c r="I23" s="332"/>
    </row>
    <row r="24" spans="1:9" ht="12.75" x14ac:dyDescent="0.15">
      <c r="A24" s="331" t="s">
        <v>363</v>
      </c>
      <c r="B24" s="254"/>
      <c r="C24" s="254"/>
      <c r="D24" s="254"/>
    </row>
    <row r="25" spans="1:9" x14ac:dyDescent="0.15">
      <c r="B25" s="254"/>
      <c r="C25" s="254"/>
      <c r="D25" s="254"/>
    </row>
    <row r="26" spans="1:9" x14ac:dyDescent="0.15">
      <c r="B26" s="254"/>
      <c r="C26" s="254"/>
      <c r="D26" s="254"/>
    </row>
    <row r="27" spans="1:9" x14ac:dyDescent="0.15">
      <c r="B27" s="781" t="s">
        <v>245</v>
      </c>
      <c r="C27" s="781"/>
      <c r="D27" s="781"/>
    </row>
    <row r="28" spans="1:9" x14ac:dyDescent="0.15">
      <c r="D28" s="276" t="s">
        <v>246</v>
      </c>
    </row>
  </sheetData>
  <mergeCells count="3">
    <mergeCell ref="A1:D1"/>
    <mergeCell ref="A3:D3"/>
    <mergeCell ref="B27:D27"/>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FFFFFF"/>
    <pageSetUpPr fitToPage="1"/>
  </sheetPr>
  <dimension ref="A1:E47"/>
  <sheetViews>
    <sheetView workbookViewId="0">
      <selection activeCell="G17" sqref="G17"/>
    </sheetView>
  </sheetViews>
  <sheetFormatPr baseColWidth="10" defaultRowHeight="11.25" x14ac:dyDescent="0.15"/>
  <cols>
    <col min="1" max="1" width="30.85546875" style="254" customWidth="1"/>
    <col min="2" max="3" width="15.5703125" style="254" customWidth="1"/>
    <col min="4" max="5" width="18.42578125" style="254" customWidth="1"/>
    <col min="6" max="16384" width="11.42578125" style="254"/>
  </cols>
  <sheetData>
    <row r="1" spans="1:5" ht="30.75" customHeight="1" x14ac:dyDescent="0.2">
      <c r="A1" s="782" t="s">
        <v>357</v>
      </c>
      <c r="B1" s="782"/>
      <c r="C1" s="782"/>
      <c r="D1" s="782"/>
      <c r="E1" s="782"/>
    </row>
    <row r="3" spans="1:5" s="276" customFormat="1" ht="44.25" customHeight="1" x14ac:dyDescent="0.15">
      <c r="A3" s="328" t="s">
        <v>309</v>
      </c>
      <c r="B3" s="329" t="s">
        <v>304</v>
      </c>
      <c r="C3" s="329" t="s">
        <v>305</v>
      </c>
      <c r="D3" s="329" t="s">
        <v>306</v>
      </c>
      <c r="E3" s="329" t="s">
        <v>307</v>
      </c>
    </row>
    <row r="4" spans="1:5" ht="15" customHeight="1" x14ac:dyDescent="0.15">
      <c r="A4" s="275"/>
      <c r="B4" s="275"/>
      <c r="C4" s="275"/>
      <c r="D4" s="275"/>
      <c r="E4" s="275"/>
    </row>
    <row r="5" spans="1:5" ht="15" customHeight="1" x14ac:dyDescent="0.15">
      <c r="A5" s="275"/>
      <c r="B5" s="275"/>
      <c r="C5" s="275"/>
      <c r="D5" s="275"/>
      <c r="E5" s="275"/>
    </row>
    <row r="6" spans="1:5" ht="15" customHeight="1" x14ac:dyDescent="0.15">
      <c r="A6" s="275"/>
      <c r="B6" s="275"/>
      <c r="C6" s="275"/>
      <c r="D6" s="275"/>
      <c r="E6" s="275"/>
    </row>
    <row r="7" spans="1:5" ht="15" customHeight="1" x14ac:dyDescent="0.15">
      <c r="A7" s="275"/>
      <c r="B7" s="275"/>
      <c r="C7" s="275"/>
      <c r="D7" s="275"/>
      <c r="E7" s="275"/>
    </row>
    <row r="8" spans="1:5" ht="15" customHeight="1" x14ac:dyDescent="0.15">
      <c r="A8" s="275"/>
      <c r="B8" s="275"/>
      <c r="C8" s="275"/>
      <c r="D8" s="275"/>
      <c r="E8" s="275"/>
    </row>
    <row r="9" spans="1:5" ht="15" customHeight="1" x14ac:dyDescent="0.15">
      <c r="A9" s="275"/>
      <c r="B9" s="275"/>
      <c r="C9" s="275"/>
      <c r="D9" s="275"/>
      <c r="E9" s="275"/>
    </row>
    <row r="10" spans="1:5" ht="15" customHeight="1" x14ac:dyDescent="0.15">
      <c r="A10" s="275"/>
      <c r="B10" s="275"/>
      <c r="C10" s="275"/>
      <c r="D10" s="275"/>
      <c r="E10" s="275"/>
    </row>
    <row r="11" spans="1:5" ht="15" customHeight="1" x14ac:dyDescent="0.15">
      <c r="A11" s="275"/>
      <c r="B11" s="275"/>
      <c r="C11" s="275"/>
      <c r="D11" s="275"/>
      <c r="E11" s="275"/>
    </row>
    <row r="12" spans="1:5" ht="15" customHeight="1" x14ac:dyDescent="0.15">
      <c r="A12" s="275"/>
      <c r="B12" s="275"/>
      <c r="C12" s="275"/>
      <c r="D12" s="275"/>
      <c r="E12" s="275"/>
    </row>
    <row r="13" spans="1:5" ht="15" customHeight="1" x14ac:dyDescent="0.15">
      <c r="A13" s="275"/>
      <c r="B13" s="275"/>
      <c r="C13" s="275"/>
      <c r="D13" s="275"/>
      <c r="E13" s="275"/>
    </row>
    <row r="14" spans="1:5" ht="15" customHeight="1" x14ac:dyDescent="0.15">
      <c r="A14" s="275"/>
      <c r="B14" s="275"/>
      <c r="C14" s="275"/>
      <c r="D14" s="275"/>
      <c r="E14" s="275"/>
    </row>
    <row r="15" spans="1:5" ht="15" customHeight="1" x14ac:dyDescent="0.15">
      <c r="A15" s="275"/>
      <c r="B15" s="275"/>
      <c r="C15" s="275"/>
      <c r="D15" s="275"/>
      <c r="E15" s="275"/>
    </row>
    <row r="16" spans="1:5" ht="15" customHeight="1" x14ac:dyDescent="0.15">
      <c r="A16" s="275"/>
      <c r="B16" s="275"/>
      <c r="C16" s="275"/>
      <c r="D16" s="275"/>
      <c r="E16" s="275"/>
    </row>
    <row r="17" spans="1:5" ht="15" customHeight="1" x14ac:dyDescent="0.15">
      <c r="A17" s="275"/>
      <c r="B17" s="275"/>
      <c r="C17" s="275"/>
      <c r="D17" s="275"/>
      <c r="E17" s="275"/>
    </row>
    <row r="18" spans="1:5" ht="15" customHeight="1" x14ac:dyDescent="0.15">
      <c r="A18" s="275"/>
      <c r="B18" s="275"/>
      <c r="C18" s="275"/>
      <c r="D18" s="275"/>
      <c r="E18" s="275"/>
    </row>
    <row r="19" spans="1:5" ht="15" customHeight="1" x14ac:dyDescent="0.15">
      <c r="A19" s="275"/>
      <c r="B19" s="275"/>
      <c r="C19" s="275"/>
      <c r="D19" s="275"/>
      <c r="E19" s="275"/>
    </row>
    <row r="20" spans="1:5" ht="15" customHeight="1" x14ac:dyDescent="0.15">
      <c r="A20" s="275"/>
      <c r="B20" s="275"/>
      <c r="C20" s="275"/>
      <c r="D20" s="275"/>
      <c r="E20" s="275"/>
    </row>
    <row r="21" spans="1:5" ht="15" customHeight="1" x14ac:dyDescent="0.15">
      <c r="A21" s="275"/>
      <c r="B21" s="275"/>
      <c r="C21" s="275"/>
      <c r="D21" s="275"/>
      <c r="E21" s="275"/>
    </row>
    <row r="22" spans="1:5" ht="15" customHeight="1" x14ac:dyDescent="0.15">
      <c r="A22" s="275"/>
      <c r="B22" s="275"/>
      <c r="C22" s="275"/>
      <c r="D22" s="275"/>
      <c r="E22" s="275"/>
    </row>
    <row r="23" spans="1:5" x14ac:dyDescent="0.15">
      <c r="A23" s="330" t="s">
        <v>308</v>
      </c>
      <c r="B23" s="330"/>
      <c r="C23" s="330"/>
      <c r="D23" s="330"/>
      <c r="E23" s="330"/>
    </row>
    <row r="24" spans="1:5" ht="31.5" customHeight="1" x14ac:dyDescent="0.15">
      <c r="A24" s="328" t="s">
        <v>310</v>
      </c>
      <c r="B24" s="275"/>
      <c r="C24" s="275"/>
      <c r="D24" s="275"/>
      <c r="E24" s="275"/>
    </row>
    <row r="25" spans="1:5" ht="15" customHeight="1" x14ac:dyDescent="0.15">
      <c r="A25" s="275"/>
      <c r="B25" s="275"/>
      <c r="C25" s="275"/>
      <c r="D25" s="275"/>
      <c r="E25" s="275"/>
    </row>
    <row r="26" spans="1:5" ht="15" customHeight="1" x14ac:dyDescent="0.15">
      <c r="A26" s="275"/>
      <c r="B26" s="275"/>
      <c r="C26" s="275"/>
      <c r="D26" s="275"/>
      <c r="E26" s="275"/>
    </row>
    <row r="27" spans="1:5" ht="15" customHeight="1" x14ac:dyDescent="0.15">
      <c r="A27" s="275"/>
      <c r="B27" s="275"/>
      <c r="C27" s="275"/>
      <c r="D27" s="275"/>
      <c r="E27" s="275"/>
    </row>
    <row r="28" spans="1:5" ht="15" customHeight="1" x14ac:dyDescent="0.15">
      <c r="A28" s="275"/>
      <c r="B28" s="275"/>
      <c r="C28" s="275"/>
      <c r="D28" s="275"/>
      <c r="E28" s="275"/>
    </row>
    <row r="29" spans="1:5" ht="15" customHeight="1" x14ac:dyDescent="0.15">
      <c r="A29" s="275"/>
      <c r="B29" s="275"/>
      <c r="C29" s="275"/>
      <c r="D29" s="275"/>
      <c r="E29" s="275"/>
    </row>
    <row r="30" spans="1:5" ht="15" customHeight="1" x14ac:dyDescent="0.15">
      <c r="A30" s="275"/>
      <c r="B30" s="275"/>
      <c r="C30" s="275"/>
      <c r="D30" s="275"/>
      <c r="E30" s="275"/>
    </row>
    <row r="31" spans="1:5" ht="15" customHeight="1" x14ac:dyDescent="0.15">
      <c r="A31" s="275"/>
      <c r="B31" s="275"/>
      <c r="C31" s="275"/>
      <c r="D31" s="275"/>
      <c r="E31" s="275"/>
    </row>
    <row r="32" spans="1:5" ht="15" customHeight="1" x14ac:dyDescent="0.15">
      <c r="A32" s="275"/>
      <c r="B32" s="275"/>
      <c r="C32" s="275"/>
      <c r="D32" s="275"/>
      <c r="E32" s="275"/>
    </row>
    <row r="33" spans="1:5" ht="15" customHeight="1" x14ac:dyDescent="0.15">
      <c r="A33" s="275"/>
      <c r="B33" s="275"/>
      <c r="C33" s="275"/>
      <c r="D33" s="275"/>
      <c r="E33" s="275"/>
    </row>
    <row r="34" spans="1:5" ht="15" customHeight="1" x14ac:dyDescent="0.15">
      <c r="A34" s="275"/>
      <c r="B34" s="275"/>
      <c r="C34" s="275"/>
      <c r="D34" s="275"/>
      <c r="E34" s="275"/>
    </row>
    <row r="35" spans="1:5" ht="15" customHeight="1" x14ac:dyDescent="0.15">
      <c r="A35" s="275"/>
      <c r="B35" s="275"/>
      <c r="C35" s="275"/>
      <c r="D35" s="275"/>
      <c r="E35" s="275"/>
    </row>
    <row r="36" spans="1:5" ht="15" customHeight="1" x14ac:dyDescent="0.15">
      <c r="A36" s="275"/>
      <c r="B36" s="275"/>
      <c r="C36" s="275"/>
      <c r="D36" s="275"/>
      <c r="E36" s="275"/>
    </row>
    <row r="37" spans="1:5" ht="15" customHeight="1" x14ac:dyDescent="0.15">
      <c r="A37" s="275"/>
      <c r="B37" s="275"/>
      <c r="C37" s="275"/>
      <c r="D37" s="275"/>
      <c r="E37" s="275"/>
    </row>
    <row r="38" spans="1:5" ht="15" customHeight="1" x14ac:dyDescent="0.15">
      <c r="A38" s="275"/>
      <c r="B38" s="275"/>
      <c r="C38" s="275"/>
      <c r="D38" s="275"/>
      <c r="E38" s="275"/>
    </row>
    <row r="39" spans="1:5" ht="15" customHeight="1" x14ac:dyDescent="0.15">
      <c r="A39" s="275"/>
      <c r="B39" s="275"/>
      <c r="C39" s="275"/>
      <c r="D39" s="275"/>
      <c r="E39" s="275"/>
    </row>
    <row r="40" spans="1:5" ht="15" customHeight="1" x14ac:dyDescent="0.15">
      <c r="A40" s="275"/>
      <c r="B40" s="275"/>
      <c r="C40" s="275"/>
      <c r="D40" s="275"/>
      <c r="E40" s="275"/>
    </row>
    <row r="41" spans="1:5" ht="15" customHeight="1" x14ac:dyDescent="0.15">
      <c r="A41" s="275"/>
      <c r="B41" s="275"/>
      <c r="C41" s="275"/>
      <c r="D41" s="275"/>
      <c r="E41" s="275"/>
    </row>
    <row r="42" spans="1:5" ht="15" customHeight="1" x14ac:dyDescent="0.15">
      <c r="A42" s="275"/>
      <c r="B42" s="275"/>
      <c r="C42" s="275"/>
      <c r="D42" s="275"/>
      <c r="E42" s="275"/>
    </row>
    <row r="43" spans="1:5" ht="15" customHeight="1" x14ac:dyDescent="0.15">
      <c r="A43" s="275"/>
      <c r="B43" s="275"/>
      <c r="C43" s="275"/>
      <c r="D43" s="275"/>
      <c r="E43" s="275"/>
    </row>
    <row r="44" spans="1:5" ht="15" customHeight="1" x14ac:dyDescent="0.15">
      <c r="A44" s="275"/>
      <c r="B44" s="275"/>
      <c r="C44" s="275"/>
      <c r="D44" s="275"/>
      <c r="E44" s="275"/>
    </row>
    <row r="45" spans="1:5" ht="15" customHeight="1" x14ac:dyDescent="0.15">
      <c r="A45" s="275"/>
      <c r="B45" s="275"/>
      <c r="C45" s="275"/>
      <c r="D45" s="275"/>
      <c r="E45" s="275"/>
    </row>
    <row r="46" spans="1:5" ht="15" customHeight="1" x14ac:dyDescent="0.15">
      <c r="A46" s="275"/>
      <c r="B46" s="275"/>
      <c r="C46" s="275"/>
      <c r="D46" s="275"/>
      <c r="E46" s="275"/>
    </row>
    <row r="47" spans="1:5" x14ac:dyDescent="0.15">
      <c r="A47" s="330" t="s">
        <v>308</v>
      </c>
      <c r="B47" s="330"/>
      <c r="C47" s="330"/>
      <c r="D47" s="330"/>
      <c r="E47" s="330"/>
    </row>
  </sheetData>
  <mergeCells count="1">
    <mergeCell ref="A1:E1"/>
  </mergeCells>
  <printOptions horizontalCentered="1"/>
  <pageMargins left="0.23622047244094491" right="0.23622047244094491" top="0.47244094488188981" bottom="0.35433070866141736" header="0.51181102362204722" footer="0.23622047244094491"/>
  <pageSetup paperSize="9" orientation="portrait" verticalDpi="0" r:id="rId1"/>
  <headerFooter>
    <oddFooter>&amp;C&amp;8Date de mise à jour : 06/02/2018&amp;R&amp;8&amp;A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FFFFFF"/>
    <pageSetUpPr fitToPage="1"/>
  </sheetPr>
  <dimension ref="A1:H12"/>
  <sheetViews>
    <sheetView zoomScale="80" zoomScaleNormal="80" zoomScaleSheetLayoutView="100" zoomScalePageLayoutView="120" workbookViewId="0">
      <selection sqref="A1:H3"/>
    </sheetView>
  </sheetViews>
  <sheetFormatPr baseColWidth="10" defaultColWidth="9.140625" defaultRowHeight="12.75" x14ac:dyDescent="0.2"/>
  <cols>
    <col min="1" max="1025" width="11.5703125" style="246"/>
    <col min="1026" max="16384" width="9.140625" style="246"/>
  </cols>
  <sheetData>
    <row r="1" spans="1:8" ht="409.6" customHeight="1" x14ac:dyDescent="0.2">
      <c r="A1" s="784" t="s">
        <v>364</v>
      </c>
      <c r="B1" s="784"/>
      <c r="C1" s="784"/>
      <c r="D1" s="784"/>
      <c r="E1" s="784"/>
      <c r="F1" s="784"/>
      <c r="G1" s="784"/>
      <c r="H1" s="784"/>
    </row>
    <row r="2" spans="1:8" x14ac:dyDescent="0.2">
      <c r="A2" s="784"/>
      <c r="B2" s="784"/>
      <c r="C2" s="784"/>
      <c r="D2" s="784"/>
      <c r="E2" s="784"/>
      <c r="F2" s="784"/>
      <c r="G2" s="784"/>
      <c r="H2" s="784"/>
    </row>
    <row r="3" spans="1:8" ht="117" customHeight="1" x14ac:dyDescent="0.2">
      <c r="A3" s="784"/>
      <c r="B3" s="784"/>
      <c r="C3" s="784"/>
      <c r="D3" s="784"/>
      <c r="E3" s="784"/>
      <c r="F3" s="784"/>
      <c r="G3" s="784"/>
      <c r="H3" s="784"/>
    </row>
    <row r="7" spans="1:8" x14ac:dyDescent="0.2">
      <c r="E7" s="246" t="s">
        <v>247</v>
      </c>
      <c r="G7" s="783" t="s">
        <v>248</v>
      </c>
      <c r="H7" s="783"/>
    </row>
    <row r="12" spans="1:8" ht="47.25" customHeight="1" x14ac:dyDescent="0.2">
      <c r="D12" s="333"/>
    </row>
  </sheetData>
  <mergeCells count="2">
    <mergeCell ref="G7:H7"/>
    <mergeCell ref="A1:H3"/>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47625</xdr:colOff>
                    <xdr:row>0</xdr:row>
                    <xdr:rowOff>1952625</xdr:rowOff>
                  </from>
                  <to>
                    <xdr:col>0</xdr:col>
                    <xdr:colOff>333375</xdr:colOff>
                    <xdr:row>0</xdr:row>
                    <xdr:rowOff>2171700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rgb="FFFFFFFF"/>
    <pageSetUpPr fitToPage="1"/>
  </sheetPr>
  <dimension ref="A1:AL78"/>
  <sheetViews>
    <sheetView view="pageBreakPreview" zoomScale="85" zoomScaleNormal="137" zoomScaleSheetLayoutView="85" zoomScalePageLayoutView="120" workbookViewId="0">
      <selection activeCell="B15" sqref="B15"/>
    </sheetView>
  </sheetViews>
  <sheetFormatPr baseColWidth="10" defaultColWidth="9.140625" defaultRowHeight="11.25" x14ac:dyDescent="0.15"/>
  <cols>
    <col min="1" max="1" width="37.140625" style="254"/>
    <col min="2" max="2" width="17" style="254" customWidth="1"/>
    <col min="3" max="3" width="7.7109375" style="254"/>
    <col min="4" max="4" width="11.28515625" style="254" customWidth="1"/>
    <col min="5" max="5" width="23" style="254"/>
    <col min="6" max="6" width="6.85546875" style="254"/>
    <col min="7" max="7" width="13.85546875" style="254" customWidth="1"/>
    <col min="8" max="9" width="8" style="254" customWidth="1"/>
    <col min="10" max="10" width="21.42578125" style="254"/>
    <col min="11" max="11" width="23" style="254"/>
    <col min="12" max="12" width="14.7109375" style="254" customWidth="1"/>
    <col min="13" max="13" width="16" style="254" hidden="1" customWidth="1"/>
    <col min="14" max="14" width="18" style="254" hidden="1" customWidth="1"/>
    <col min="15" max="15" width="13" style="254" hidden="1" customWidth="1"/>
    <col min="16" max="16" width="13.28515625" style="254" hidden="1" customWidth="1"/>
    <col min="17" max="17" width="14.42578125" style="254" hidden="1" customWidth="1"/>
    <col min="18" max="18" width="12.28515625" style="254" hidden="1" customWidth="1"/>
    <col min="19" max="19" width="13" style="254" hidden="1" customWidth="1"/>
    <col min="20" max="20" width="12.28515625" style="254" hidden="1" customWidth="1"/>
    <col min="21" max="21" width="13.28515625" style="254" hidden="1" customWidth="1"/>
    <col min="22" max="22" width="12.28515625" style="254" hidden="1" customWidth="1"/>
    <col min="23" max="23" width="13" style="254" hidden="1" customWidth="1"/>
    <col min="24" max="24" width="23.140625" style="254" hidden="1" customWidth="1"/>
    <col min="25" max="25" width="15" style="254" hidden="1" customWidth="1"/>
    <col min="26" max="26" width="9.140625" style="254" hidden="1" customWidth="1"/>
    <col min="27" max="27" width="15.140625" style="254" hidden="1" customWidth="1"/>
    <col min="28" max="38" width="9.140625" style="254" hidden="1" customWidth="1"/>
    <col min="39" max="1026" width="10.7109375" style="254"/>
    <col min="1027" max="16384" width="9.140625" style="254"/>
  </cols>
  <sheetData>
    <row r="1" spans="1:38" s="271" customFormat="1" ht="18.75" customHeight="1" x14ac:dyDescent="0.25">
      <c r="A1" s="324" t="s">
        <v>491</v>
      </c>
      <c r="B1" s="323"/>
      <c r="C1" s="323"/>
      <c r="D1" s="323"/>
      <c r="E1" s="323"/>
      <c r="F1" s="323"/>
      <c r="G1" s="323"/>
      <c r="H1" s="323"/>
      <c r="I1" s="323"/>
      <c r="J1" s="323"/>
      <c r="K1" s="323"/>
      <c r="L1" s="323"/>
      <c r="M1" s="380" t="s">
        <v>365</v>
      </c>
      <c r="N1" s="381"/>
      <c r="O1" s="381"/>
      <c r="P1" s="381"/>
      <c r="Q1" s="381"/>
      <c r="R1" s="382"/>
      <c r="S1" s="334"/>
      <c r="T1" s="334"/>
      <c r="U1" s="334"/>
      <c r="V1" s="334"/>
      <c r="W1" s="334"/>
      <c r="X1" s="334"/>
      <c r="Y1" s="334"/>
      <c r="Z1" s="334"/>
      <c r="AA1" s="334"/>
      <c r="AB1" s="334"/>
      <c r="AC1" s="334"/>
      <c r="AD1" s="334"/>
      <c r="AE1" s="334"/>
      <c r="AG1" s="551" t="s">
        <v>366</v>
      </c>
      <c r="AH1" s="547"/>
      <c r="AI1" s="547"/>
      <c r="AJ1" s="550" t="s">
        <v>368</v>
      </c>
      <c r="AL1" s="323" t="s">
        <v>479</v>
      </c>
    </row>
    <row r="2" spans="1:38" s="271" customFormat="1" ht="18.75" customHeight="1" x14ac:dyDescent="0.25">
      <c r="A2" s="324"/>
      <c r="B2" s="323"/>
      <c r="C2" s="323"/>
      <c r="D2" s="323"/>
      <c r="E2" s="323"/>
      <c r="F2" s="323"/>
      <c r="G2" s="323"/>
      <c r="H2" s="323"/>
      <c r="I2" s="323"/>
      <c r="J2" s="323"/>
      <c r="K2" s="323"/>
      <c r="L2" s="323"/>
      <c r="M2" s="383" t="s">
        <v>366</v>
      </c>
      <c r="N2" s="384" t="s">
        <v>367</v>
      </c>
      <c r="O2" s="384" t="s">
        <v>368</v>
      </c>
      <c r="P2" s="384" t="s">
        <v>475</v>
      </c>
      <c r="Q2" s="537" t="s">
        <v>473</v>
      </c>
      <c r="R2" s="536">
        <v>0.2</v>
      </c>
      <c r="S2" s="334"/>
      <c r="T2" s="334"/>
      <c r="U2" s="334"/>
      <c r="V2" s="334"/>
      <c r="W2" s="334"/>
      <c r="X2" s="334"/>
      <c r="Y2" s="334"/>
      <c r="Z2" s="334"/>
      <c r="AA2" s="334"/>
      <c r="AB2" s="334"/>
      <c r="AC2" s="334"/>
      <c r="AD2" s="334"/>
      <c r="AE2" s="334"/>
      <c r="AG2" s="549" t="s">
        <v>367</v>
      </c>
      <c r="AH2" s="547"/>
      <c r="AI2" s="547"/>
      <c r="AJ2" s="552" t="s">
        <v>475</v>
      </c>
      <c r="AL2" s="271" t="s">
        <v>480</v>
      </c>
    </row>
    <row r="3" spans="1:38" ht="12.75" x14ac:dyDescent="0.2">
      <c r="A3" s="256"/>
      <c r="B3" s="256"/>
      <c r="C3" s="256"/>
      <c r="D3" s="256"/>
      <c r="E3" s="256"/>
      <c r="F3" s="256"/>
      <c r="G3" s="256"/>
      <c r="H3" s="256"/>
      <c r="I3" s="256"/>
      <c r="J3" s="256"/>
      <c r="K3" s="256"/>
      <c r="L3" s="256"/>
      <c r="M3" s="546" t="s">
        <v>479</v>
      </c>
      <c r="N3" s="384" t="s">
        <v>480</v>
      </c>
      <c r="O3" s="384"/>
      <c r="P3" s="535" t="s">
        <v>474</v>
      </c>
      <c r="Q3" s="534">
        <f>IF(OR($N$2="Contrat AgroViti GE",$N$2="422 GE"),$R$2,IF($P$2="NON",$R$3,$R$4))</f>
        <v>0.3</v>
      </c>
      <c r="R3" s="536">
        <v>0.3</v>
      </c>
      <c r="S3" s="334"/>
      <c r="T3" s="334"/>
      <c r="U3" s="334"/>
      <c r="V3" s="334"/>
      <c r="W3" s="334"/>
      <c r="X3" s="334"/>
      <c r="Y3" s="334"/>
      <c r="Z3" s="334"/>
      <c r="AA3" s="334"/>
      <c r="AB3" s="334"/>
      <c r="AC3" s="334"/>
      <c r="AD3" s="334"/>
      <c r="AE3" s="334"/>
      <c r="AG3" s="549" t="s">
        <v>476</v>
      </c>
      <c r="AH3" s="547"/>
      <c r="AI3" s="547"/>
      <c r="AJ3" s="552" t="s">
        <v>369</v>
      </c>
      <c r="AL3" s="254" t="s">
        <v>481</v>
      </c>
    </row>
    <row r="4" spans="1:38" ht="12.75" x14ac:dyDescent="0.2">
      <c r="A4" s="255" t="s">
        <v>348</v>
      </c>
      <c r="B4" s="256"/>
      <c r="C4" s="256"/>
      <c r="D4" s="256"/>
      <c r="E4" s="256"/>
      <c r="F4" s="256"/>
      <c r="G4" s="256"/>
      <c r="H4" s="256"/>
      <c r="I4" s="256"/>
      <c r="J4" s="256"/>
      <c r="K4" s="256"/>
      <c r="L4" s="256"/>
      <c r="M4" s="385"/>
      <c r="N4" s="386"/>
      <c r="O4" s="386"/>
      <c r="P4" s="386"/>
      <c r="Q4" s="386"/>
      <c r="R4" s="533">
        <v>0.4</v>
      </c>
      <c r="S4" s="334"/>
      <c r="T4" s="334"/>
      <c r="U4" s="334"/>
      <c r="V4" s="334"/>
      <c r="W4" s="334"/>
      <c r="X4" s="334"/>
      <c r="Y4" s="334"/>
      <c r="Z4" s="334"/>
      <c r="AA4" s="334"/>
      <c r="AB4" s="334"/>
      <c r="AC4" s="334"/>
      <c r="AD4" s="334"/>
      <c r="AE4" s="334"/>
      <c r="AG4" s="549" t="s">
        <v>477</v>
      </c>
      <c r="AH4" s="547"/>
      <c r="AI4" s="547"/>
      <c r="AJ4" s="547"/>
    </row>
    <row r="5" spans="1:38" ht="15.6" customHeight="1" x14ac:dyDescent="0.2">
      <c r="A5" s="258"/>
      <c r="B5" s="647" t="s">
        <v>2</v>
      </c>
      <c r="C5" s="648"/>
      <c r="D5" s="648"/>
      <c r="E5" s="649"/>
      <c r="F5" s="650" t="s">
        <v>3</v>
      </c>
      <c r="G5" s="654" t="s">
        <v>344</v>
      </c>
      <c r="H5" s="652" t="s">
        <v>4</v>
      </c>
      <c r="I5" s="653"/>
      <c r="J5" s="288" t="s">
        <v>315</v>
      </c>
      <c r="M5" s="656" t="s">
        <v>370</v>
      </c>
      <c r="N5" s="657"/>
      <c r="O5" s="657"/>
      <c r="P5" s="657"/>
      <c r="Q5" s="657"/>
      <c r="R5" s="657"/>
      <c r="S5" s="657"/>
      <c r="T5" s="657"/>
      <c r="U5" s="657"/>
      <c r="V5" s="657"/>
      <c r="W5" s="657"/>
      <c r="X5" s="631" t="s">
        <v>371</v>
      </c>
      <c r="Y5" s="632"/>
      <c r="Z5" s="632"/>
      <c r="AA5" s="632"/>
      <c r="AB5" s="632"/>
      <c r="AC5" s="632"/>
      <c r="AD5" s="632"/>
      <c r="AE5" s="633"/>
      <c r="AG5" s="549" t="s">
        <v>478</v>
      </c>
      <c r="AH5" s="547"/>
      <c r="AI5" s="547"/>
      <c r="AJ5" s="547"/>
    </row>
    <row r="6" spans="1:38" ht="84" customHeight="1" x14ac:dyDescent="0.15">
      <c r="A6" s="289" t="s">
        <v>5</v>
      </c>
      <c r="B6" s="290" t="s">
        <v>350</v>
      </c>
      <c r="C6" s="291" t="s">
        <v>351</v>
      </c>
      <c r="D6" s="292" t="s">
        <v>6</v>
      </c>
      <c r="E6" s="293" t="s">
        <v>7</v>
      </c>
      <c r="F6" s="651"/>
      <c r="G6" s="655"/>
      <c r="H6" s="294" t="s">
        <v>294</v>
      </c>
      <c r="I6" s="294" t="s">
        <v>295</v>
      </c>
      <c r="J6" s="289" t="s">
        <v>8</v>
      </c>
      <c r="K6" s="289" t="s">
        <v>9</v>
      </c>
      <c r="L6" s="289" t="s">
        <v>10</v>
      </c>
      <c r="M6" s="339" t="s">
        <v>372</v>
      </c>
      <c r="N6" s="339" t="s">
        <v>373</v>
      </c>
      <c r="O6" s="339" t="s">
        <v>374</v>
      </c>
      <c r="P6" s="339" t="s">
        <v>375</v>
      </c>
      <c r="Q6" s="339" t="s">
        <v>376</v>
      </c>
      <c r="R6" s="339" t="s">
        <v>377</v>
      </c>
      <c r="S6" s="339" t="s">
        <v>378</v>
      </c>
      <c r="T6" s="339" t="s">
        <v>379</v>
      </c>
      <c r="U6" s="339" t="s">
        <v>380</v>
      </c>
      <c r="V6" s="339" t="s">
        <v>381</v>
      </c>
      <c r="W6" s="387" t="s">
        <v>382</v>
      </c>
      <c r="X6" s="366" t="s">
        <v>383</v>
      </c>
      <c r="Y6" s="354" t="s">
        <v>384</v>
      </c>
      <c r="Z6" s="354" t="s">
        <v>385</v>
      </c>
      <c r="AA6" s="354" t="s">
        <v>386</v>
      </c>
      <c r="AB6" s="354" t="s">
        <v>387</v>
      </c>
      <c r="AC6" s="354" t="s">
        <v>388</v>
      </c>
      <c r="AD6" s="354" t="s">
        <v>389</v>
      </c>
      <c r="AE6" s="353" t="s">
        <v>390</v>
      </c>
    </row>
    <row r="7" spans="1:38" ht="12.75" x14ac:dyDescent="0.2">
      <c r="A7" s="273" t="s">
        <v>0</v>
      </c>
      <c r="B7" s="272"/>
      <c r="C7" s="295"/>
      <c r="D7" s="247"/>
      <c r="E7" s="296"/>
      <c r="F7" s="296"/>
      <c r="G7" s="297"/>
      <c r="H7" s="296"/>
      <c r="I7" s="296"/>
      <c r="J7" s="289"/>
      <c r="K7" s="289"/>
      <c r="L7" s="269"/>
      <c r="M7" s="342"/>
      <c r="N7" s="342"/>
      <c r="O7" s="342"/>
      <c r="P7" s="342"/>
      <c r="Q7" s="342"/>
      <c r="R7" s="342"/>
      <c r="S7" s="342"/>
      <c r="T7" s="342"/>
      <c r="U7" s="342"/>
      <c r="V7" s="342"/>
      <c r="W7" s="342"/>
      <c r="X7" s="376"/>
      <c r="Y7" s="351"/>
      <c r="Z7" s="351"/>
      <c r="AA7" s="351"/>
      <c r="AB7" s="351"/>
      <c r="AC7" s="351"/>
      <c r="AD7" s="351"/>
      <c r="AE7" s="352"/>
    </row>
    <row r="8" spans="1:38" ht="15" customHeight="1" thickBot="1" x14ac:dyDescent="0.2">
      <c r="A8" s="573" t="s">
        <v>11</v>
      </c>
      <c r="B8" s="572"/>
      <c r="C8" s="247"/>
      <c r="D8" s="247"/>
      <c r="E8" s="296"/>
      <c r="F8" s="296"/>
      <c r="G8" s="297"/>
      <c r="H8" s="296"/>
      <c r="I8" s="296"/>
      <c r="J8" s="289"/>
      <c r="K8" s="289"/>
      <c r="L8" s="289"/>
      <c r="M8" s="554">
        <v>0</v>
      </c>
      <c r="N8" s="554">
        <f>B8-M8</f>
        <v>0</v>
      </c>
      <c r="O8" s="554">
        <f>G8</f>
        <v>0</v>
      </c>
      <c r="P8" s="344" t="str">
        <f>IF(B8&gt;0,(B8-O8)/O8,"-")</f>
        <v>-</v>
      </c>
      <c r="Q8" s="343"/>
      <c r="R8" s="343"/>
      <c r="S8" s="343"/>
      <c r="T8" s="343"/>
      <c r="U8" s="343"/>
      <c r="V8" s="368"/>
      <c r="W8" s="368"/>
      <c r="X8" s="359"/>
      <c r="Y8" s="360"/>
      <c r="Z8" s="360"/>
      <c r="AA8" s="360"/>
      <c r="AB8" s="360"/>
      <c r="AC8" s="360"/>
      <c r="AD8" s="360"/>
      <c r="AE8" s="360"/>
    </row>
    <row r="9" spans="1:38" ht="23.25" thickBot="1" x14ac:dyDescent="0.2">
      <c r="A9" s="298" t="s">
        <v>12</v>
      </c>
      <c r="B9" s="282">
        <f>SUM(B7:B8)</f>
        <v>0</v>
      </c>
      <c r="C9" s="299"/>
      <c r="D9" s="299"/>
      <c r="E9" s="299"/>
      <c r="F9" s="299"/>
      <c r="G9" s="300"/>
      <c r="H9" s="299"/>
      <c r="I9" s="299"/>
      <c r="J9" s="299"/>
      <c r="K9" s="299"/>
      <c r="L9" s="299"/>
      <c r="M9" s="529">
        <f>M8</f>
        <v>0</v>
      </c>
      <c r="N9" s="565">
        <f>N8</f>
        <v>0</v>
      </c>
      <c r="O9" s="388"/>
      <c r="P9" s="344"/>
      <c r="Q9" s="388"/>
      <c r="R9" s="388">
        <f>IF(OR($N$2="Contrat AgroViti GE",$N$2="Contrat AgroViti PME"),N9*$Q$3,IF($N$3="LR",N9*$Q$3*0.37,N9*$Q$3*0.47))</f>
        <v>0</v>
      </c>
      <c r="S9" s="548">
        <f>IF(OR($N$2="Contrat AgroViti GE",$N$2="Contrat AgroViti PME"),0,(N9*$Q$3)-R9)</f>
        <v>0</v>
      </c>
      <c r="T9" s="389"/>
      <c r="U9" s="389"/>
      <c r="V9" s="390"/>
      <c r="W9" s="391"/>
      <c r="X9" s="637" t="s">
        <v>12</v>
      </c>
      <c r="Y9" s="638"/>
      <c r="Z9" s="638"/>
      <c r="AA9" s="639"/>
      <c r="AB9" s="361">
        <v>0</v>
      </c>
      <c r="AC9" s="361">
        <v>0</v>
      </c>
      <c r="AD9" s="361">
        <v>0</v>
      </c>
      <c r="AE9" s="361">
        <v>0</v>
      </c>
    </row>
    <row r="10" spans="1:38" s="271" customFormat="1" ht="22.5" x14ac:dyDescent="0.2">
      <c r="A10" s="273" t="s">
        <v>13</v>
      </c>
      <c r="B10" s="283"/>
      <c r="C10" s="247"/>
      <c r="D10" s="247"/>
      <c r="E10" s="301"/>
      <c r="F10" s="301"/>
      <c r="G10" s="302"/>
      <c r="H10" s="296"/>
      <c r="I10" s="296"/>
      <c r="J10" s="248"/>
      <c r="K10" s="269"/>
      <c r="L10" s="269"/>
      <c r="M10" s="342"/>
      <c r="N10" s="342"/>
      <c r="O10" s="342"/>
      <c r="P10" s="342"/>
      <c r="Q10" s="342"/>
      <c r="R10" s="342"/>
      <c r="S10" s="342"/>
      <c r="T10" s="342"/>
      <c r="U10" s="342"/>
      <c r="V10" s="342"/>
      <c r="W10" s="371"/>
      <c r="X10" s="362"/>
      <c r="Y10" s="363"/>
      <c r="Z10" s="363"/>
      <c r="AA10" s="363"/>
      <c r="AB10" s="363"/>
      <c r="AC10" s="363"/>
      <c r="AD10" s="363"/>
      <c r="AE10" s="363"/>
    </row>
    <row r="11" spans="1:38" s="271" customFormat="1" ht="18" customHeight="1" x14ac:dyDescent="0.2">
      <c r="A11" s="248"/>
      <c r="B11" s="283"/>
      <c r="C11" s="247"/>
      <c r="D11" s="247"/>
      <c r="E11" s="301"/>
      <c r="F11" s="301"/>
      <c r="G11" s="302"/>
      <c r="H11" s="296"/>
      <c r="I11" s="296"/>
      <c r="J11" s="248"/>
      <c r="K11" s="269"/>
      <c r="L11" s="269"/>
      <c r="M11" s="554">
        <v>0</v>
      </c>
      <c r="N11" s="554">
        <f t="shared" ref="N11:N17" si="0">B11-M11</f>
        <v>0</v>
      </c>
      <c r="O11" s="554">
        <f t="shared" ref="O11:O17" si="1">G11</f>
        <v>0</v>
      </c>
      <c r="P11" s="344" t="str">
        <f>IF(B11&gt;0,(B11-O11)/O11,"-")</f>
        <v>-</v>
      </c>
      <c r="Q11" s="337"/>
      <c r="R11" s="336"/>
      <c r="S11" s="336"/>
      <c r="T11" s="336"/>
      <c r="U11" s="350"/>
      <c r="V11" s="368"/>
      <c r="W11" s="350"/>
      <c r="X11" s="357"/>
      <c r="Y11" s="358"/>
      <c r="Z11" s="358"/>
      <c r="AA11" s="358"/>
      <c r="AB11" s="358"/>
      <c r="AC11" s="358"/>
      <c r="AD11" s="358"/>
      <c r="AE11" s="358"/>
    </row>
    <row r="12" spans="1:38" s="271" customFormat="1" ht="18" customHeight="1" x14ac:dyDescent="0.2">
      <c r="A12" s="248"/>
      <c r="B12" s="283"/>
      <c r="C12" s="247"/>
      <c r="D12" s="247"/>
      <c r="E12" s="301"/>
      <c r="F12" s="301"/>
      <c r="G12" s="302"/>
      <c r="H12" s="296"/>
      <c r="I12" s="296"/>
      <c r="J12" s="248"/>
      <c r="K12" s="269"/>
      <c r="L12" s="269"/>
      <c r="M12" s="554">
        <v>0</v>
      </c>
      <c r="N12" s="554">
        <f t="shared" si="0"/>
        <v>0</v>
      </c>
      <c r="O12" s="554">
        <f t="shared" si="1"/>
        <v>0</v>
      </c>
      <c r="P12" s="344" t="str">
        <f t="shared" ref="P12:P17" si="2">IF(B12&gt;0,(B12-O12)/O12,"-")</f>
        <v>-</v>
      </c>
      <c r="Q12" s="337"/>
      <c r="R12" s="336"/>
      <c r="S12" s="336"/>
      <c r="T12" s="336"/>
      <c r="U12" s="350"/>
      <c r="V12" s="367"/>
      <c r="W12" s="350"/>
      <c r="X12" s="357"/>
      <c r="Y12" s="358"/>
      <c r="Z12" s="358"/>
      <c r="AA12" s="358"/>
      <c r="AB12" s="358"/>
      <c r="AC12" s="358"/>
      <c r="AD12" s="358"/>
      <c r="AE12" s="358"/>
    </row>
    <row r="13" spans="1:38" s="271" customFormat="1" ht="18" customHeight="1" x14ac:dyDescent="0.2">
      <c r="A13" s="248"/>
      <c r="B13" s="283"/>
      <c r="C13" s="247"/>
      <c r="D13" s="247"/>
      <c r="E13" s="301"/>
      <c r="F13" s="301"/>
      <c r="G13" s="302"/>
      <c r="H13" s="296"/>
      <c r="I13" s="296"/>
      <c r="J13" s="248"/>
      <c r="K13" s="269"/>
      <c r="L13" s="269"/>
      <c r="M13" s="554">
        <v>0</v>
      </c>
      <c r="N13" s="554">
        <f t="shared" si="0"/>
        <v>0</v>
      </c>
      <c r="O13" s="554">
        <f t="shared" si="1"/>
        <v>0</v>
      </c>
      <c r="P13" s="344" t="str">
        <f t="shared" si="2"/>
        <v>-</v>
      </c>
      <c r="Q13" s="337"/>
      <c r="R13" s="336"/>
      <c r="S13" s="336"/>
      <c r="T13" s="336"/>
      <c r="U13" s="336"/>
      <c r="V13" s="368"/>
      <c r="W13" s="350"/>
      <c r="X13" s="357"/>
      <c r="Y13" s="358"/>
      <c r="Z13" s="358"/>
      <c r="AA13" s="358"/>
      <c r="AB13" s="358"/>
      <c r="AC13" s="358"/>
      <c r="AD13" s="358"/>
      <c r="AE13" s="358"/>
    </row>
    <row r="14" spans="1:38" s="271" customFormat="1" ht="18" customHeight="1" x14ac:dyDescent="0.2">
      <c r="A14" s="248"/>
      <c r="B14" s="283"/>
      <c r="C14" s="247"/>
      <c r="D14" s="247"/>
      <c r="E14" s="301"/>
      <c r="F14" s="301"/>
      <c r="G14" s="302"/>
      <c r="H14" s="296"/>
      <c r="I14" s="296"/>
      <c r="J14" s="248"/>
      <c r="K14" s="269"/>
      <c r="L14" s="269"/>
      <c r="M14" s="554">
        <v>0</v>
      </c>
      <c r="N14" s="554">
        <f t="shared" si="0"/>
        <v>0</v>
      </c>
      <c r="O14" s="554">
        <f t="shared" si="1"/>
        <v>0</v>
      </c>
      <c r="P14" s="344" t="str">
        <f t="shared" si="2"/>
        <v>-</v>
      </c>
      <c r="Q14" s="337"/>
      <c r="R14" s="336"/>
      <c r="S14" s="336"/>
      <c r="T14" s="336"/>
      <c r="U14" s="336"/>
      <c r="V14" s="367"/>
      <c r="W14" s="350"/>
      <c r="X14" s="357"/>
      <c r="Y14" s="358"/>
      <c r="Z14" s="358"/>
      <c r="AA14" s="358"/>
      <c r="AB14" s="358"/>
      <c r="AC14" s="358"/>
      <c r="AD14" s="358"/>
      <c r="AE14" s="358"/>
    </row>
    <row r="15" spans="1:38" s="271" customFormat="1" ht="18" customHeight="1" x14ac:dyDescent="0.2">
      <c r="A15" s="248"/>
      <c r="B15" s="283"/>
      <c r="C15" s="247"/>
      <c r="D15" s="247"/>
      <c r="E15" s="301"/>
      <c r="F15" s="301"/>
      <c r="G15" s="302"/>
      <c r="H15" s="296"/>
      <c r="I15" s="296"/>
      <c r="J15" s="248"/>
      <c r="K15" s="269"/>
      <c r="L15" s="269"/>
      <c r="M15" s="554">
        <v>0</v>
      </c>
      <c r="N15" s="554">
        <f t="shared" si="0"/>
        <v>0</v>
      </c>
      <c r="O15" s="554">
        <f t="shared" si="1"/>
        <v>0</v>
      </c>
      <c r="P15" s="344" t="str">
        <f t="shared" si="2"/>
        <v>-</v>
      </c>
      <c r="Q15" s="337"/>
      <c r="R15" s="336"/>
      <c r="S15" s="336"/>
      <c r="T15" s="336"/>
      <c r="U15" s="336"/>
      <c r="V15" s="368"/>
      <c r="W15" s="350"/>
      <c r="X15" s="357"/>
      <c r="Y15" s="358"/>
      <c r="Z15" s="358"/>
      <c r="AA15" s="358"/>
      <c r="AB15" s="358"/>
      <c r="AC15" s="358"/>
      <c r="AD15" s="358"/>
      <c r="AE15" s="358"/>
    </row>
    <row r="16" spans="1:38" s="597" customFormat="1" ht="18" customHeight="1" x14ac:dyDescent="0.2">
      <c r="A16" s="573" t="s">
        <v>492</v>
      </c>
      <c r="B16" s="572"/>
      <c r="C16" s="250"/>
      <c r="D16" s="250"/>
      <c r="E16" s="592"/>
      <c r="F16" s="592"/>
      <c r="G16" s="593"/>
      <c r="H16" s="594"/>
      <c r="I16" s="594"/>
      <c r="J16" s="277"/>
      <c r="K16" s="278"/>
      <c r="L16" s="278"/>
      <c r="M16" s="378">
        <v>0</v>
      </c>
      <c r="N16" s="378">
        <f t="shared" si="0"/>
        <v>0</v>
      </c>
      <c r="O16" s="378">
        <f t="shared" si="1"/>
        <v>0</v>
      </c>
      <c r="P16" s="595" t="str">
        <f t="shared" si="2"/>
        <v>-</v>
      </c>
      <c r="Q16" s="378"/>
      <c r="R16" s="358"/>
      <c r="S16" s="358"/>
      <c r="T16" s="358"/>
      <c r="U16" s="358"/>
      <c r="V16" s="367"/>
      <c r="W16" s="596"/>
      <c r="X16" s="357"/>
      <c r="Y16" s="358"/>
      <c r="Z16" s="358"/>
      <c r="AA16" s="358"/>
      <c r="AB16" s="358"/>
      <c r="AC16" s="358"/>
      <c r="AD16" s="358"/>
      <c r="AE16" s="358"/>
    </row>
    <row r="17" spans="1:31" s="597" customFormat="1" ht="18" customHeight="1" thickBot="1" x14ac:dyDescent="0.25">
      <c r="A17" s="573" t="s">
        <v>346</v>
      </c>
      <c r="B17" s="572"/>
      <c r="C17" s="250"/>
      <c r="D17" s="250"/>
      <c r="E17" s="592"/>
      <c r="F17" s="592"/>
      <c r="G17" s="593"/>
      <c r="H17" s="594"/>
      <c r="I17" s="594"/>
      <c r="J17" s="277"/>
      <c r="K17" s="278"/>
      <c r="L17" s="278"/>
      <c r="M17" s="378">
        <v>0</v>
      </c>
      <c r="N17" s="378">
        <f t="shared" si="0"/>
        <v>0</v>
      </c>
      <c r="O17" s="378">
        <f t="shared" si="1"/>
        <v>0</v>
      </c>
      <c r="P17" s="595" t="str">
        <f t="shared" si="2"/>
        <v>-</v>
      </c>
      <c r="Q17" s="378"/>
      <c r="R17" s="358"/>
      <c r="S17" s="358"/>
      <c r="T17" s="358"/>
      <c r="U17" s="358"/>
      <c r="V17" s="368"/>
      <c r="W17" s="596"/>
      <c r="X17" s="357"/>
      <c r="Y17" s="358"/>
      <c r="Z17" s="358"/>
      <c r="AA17" s="358"/>
      <c r="AB17" s="358"/>
      <c r="AC17" s="358"/>
      <c r="AD17" s="358"/>
      <c r="AE17" s="358"/>
    </row>
    <row r="18" spans="1:31" s="271" customFormat="1" ht="23.25" thickBot="1" x14ac:dyDescent="0.25">
      <c r="A18" s="303" t="s">
        <v>14</v>
      </c>
      <c r="B18" s="282">
        <f>SUM(B10:B17)</f>
        <v>0</v>
      </c>
      <c r="C18" s="304"/>
      <c r="D18" s="304"/>
      <c r="E18" s="305"/>
      <c r="F18" s="305"/>
      <c r="G18" s="306"/>
      <c r="H18" s="305"/>
      <c r="I18" s="305"/>
      <c r="J18" s="307"/>
      <c r="K18" s="299"/>
      <c r="L18" s="299"/>
      <c r="M18" s="564">
        <f>SUM(M11:M17)</f>
        <v>0</v>
      </c>
      <c r="N18" s="564">
        <f>SUM(N11:N17)</f>
        <v>0</v>
      </c>
      <c r="O18" s="528"/>
      <c r="P18" s="528"/>
      <c r="Q18" s="528"/>
      <c r="R18" s="548">
        <f>IF(OR($N$2="Contrat AgroViti GE",$N$2="Contrat AgroViti PME"),N18*$Q$3,IF($N$3="LR",N18*$Q$3*0.37,N18*$Q$3*0.47))</f>
        <v>0</v>
      </c>
      <c r="S18" s="548">
        <f>IF(OR($N$2="Contrat AgroViti GE",$N$2="Contrat AgroViti PME"),0,(N18*$Q$3)-R18)</f>
        <v>0</v>
      </c>
      <c r="T18" s="529">
        <v>0</v>
      </c>
      <c r="U18" s="529">
        <v>0</v>
      </c>
      <c r="V18" s="529">
        <v>0</v>
      </c>
      <c r="W18" s="370"/>
      <c r="X18" s="640" t="s">
        <v>14</v>
      </c>
      <c r="Y18" s="641"/>
      <c r="Z18" s="641"/>
      <c r="AA18" s="642"/>
      <c r="AB18" s="361">
        <v>0</v>
      </c>
      <c r="AC18" s="361">
        <v>0</v>
      </c>
      <c r="AD18" s="361">
        <v>0</v>
      </c>
      <c r="AE18" s="361">
        <v>0</v>
      </c>
    </row>
    <row r="19" spans="1:31" x14ac:dyDescent="0.15">
      <c r="A19" s="273" t="s">
        <v>15</v>
      </c>
      <c r="B19" s="283"/>
      <c r="C19" s="247"/>
      <c r="D19" s="247"/>
      <c r="E19" s="301"/>
      <c r="F19" s="301"/>
      <c r="G19" s="302"/>
      <c r="H19" s="301"/>
      <c r="I19" s="301"/>
      <c r="J19" s="248"/>
      <c r="K19" s="269"/>
      <c r="L19" s="269"/>
      <c r="M19" s="345"/>
      <c r="N19" s="345"/>
      <c r="O19" s="345"/>
      <c r="P19" s="345"/>
      <c r="Q19" s="345"/>
      <c r="R19" s="345"/>
      <c r="S19" s="345"/>
      <c r="T19" s="345"/>
      <c r="U19" s="345"/>
      <c r="V19" s="345"/>
      <c r="W19" s="340"/>
      <c r="X19" s="355"/>
      <c r="Y19" s="356"/>
      <c r="Z19" s="356"/>
      <c r="AA19" s="356"/>
      <c r="AB19" s="356"/>
      <c r="AC19" s="356"/>
      <c r="AD19" s="356"/>
      <c r="AE19" s="356"/>
    </row>
    <row r="20" spans="1:31" ht="47.25" customHeight="1" x14ac:dyDescent="0.2">
      <c r="A20" s="248"/>
      <c r="B20" s="283"/>
      <c r="C20" s="247"/>
      <c r="D20" s="247"/>
      <c r="E20" s="301"/>
      <c r="F20" s="301"/>
      <c r="G20" s="302"/>
      <c r="H20" s="296"/>
      <c r="I20" s="296"/>
      <c r="J20" s="248"/>
      <c r="K20" s="269"/>
      <c r="L20" s="269"/>
      <c r="M20" s="554">
        <v>0</v>
      </c>
      <c r="N20" s="554">
        <f t="shared" ref="N20:N24" si="3">B20-M20</f>
        <v>0</v>
      </c>
      <c r="O20" s="554">
        <f t="shared" ref="O20:O24" si="4">G20</f>
        <v>0</v>
      </c>
      <c r="P20" s="344" t="str">
        <f t="shared" ref="P20:P24" si="5">IF(B20&gt;0,(B20-O20)/O20,"-")</f>
        <v>-</v>
      </c>
      <c r="Q20" s="337"/>
      <c r="R20" s="347"/>
      <c r="S20" s="347"/>
      <c r="T20" s="347"/>
      <c r="U20" s="347"/>
      <c r="V20" s="343"/>
      <c r="W20" s="347"/>
      <c r="X20" s="358"/>
      <c r="Y20" s="377"/>
      <c r="Z20" s="377"/>
      <c r="AA20" s="377"/>
      <c r="AB20" s="377"/>
      <c r="AC20" s="377"/>
      <c r="AD20" s="377"/>
      <c r="AE20" s="377"/>
    </row>
    <row r="21" spans="1:31" ht="18" customHeight="1" x14ac:dyDescent="0.2">
      <c r="A21" s="248"/>
      <c r="B21" s="283"/>
      <c r="C21" s="247"/>
      <c r="D21" s="247"/>
      <c r="E21" s="301"/>
      <c r="F21" s="301"/>
      <c r="G21" s="302"/>
      <c r="H21" s="296"/>
      <c r="I21" s="296"/>
      <c r="J21" s="248"/>
      <c r="K21" s="269"/>
      <c r="L21" s="269"/>
      <c r="M21" s="554">
        <v>0</v>
      </c>
      <c r="N21" s="554">
        <f t="shared" si="3"/>
        <v>0</v>
      </c>
      <c r="O21" s="554">
        <f t="shared" si="4"/>
        <v>0</v>
      </c>
      <c r="P21" s="344" t="str">
        <f t="shared" si="5"/>
        <v>-</v>
      </c>
      <c r="Q21" s="337"/>
      <c r="R21" s="347"/>
      <c r="S21" s="347"/>
      <c r="T21" s="347"/>
      <c r="U21" s="347"/>
      <c r="V21" s="343"/>
      <c r="W21" s="347"/>
      <c r="X21" s="358"/>
      <c r="Y21" s="377"/>
      <c r="Z21" s="377"/>
      <c r="AA21" s="377"/>
      <c r="AB21" s="377"/>
      <c r="AC21" s="377"/>
      <c r="AD21" s="377"/>
      <c r="AE21" s="377"/>
    </row>
    <row r="22" spans="1:31" ht="18" customHeight="1" x14ac:dyDescent="0.2">
      <c r="A22" s="248"/>
      <c r="B22" s="283"/>
      <c r="C22" s="247"/>
      <c r="D22" s="247"/>
      <c r="E22" s="301"/>
      <c r="F22" s="301"/>
      <c r="G22" s="302"/>
      <c r="H22" s="296"/>
      <c r="I22" s="296"/>
      <c r="J22" s="248"/>
      <c r="K22" s="269"/>
      <c r="L22" s="269"/>
      <c r="M22" s="554">
        <v>0</v>
      </c>
      <c r="N22" s="554">
        <f t="shared" si="3"/>
        <v>0</v>
      </c>
      <c r="O22" s="554">
        <f t="shared" si="4"/>
        <v>0</v>
      </c>
      <c r="P22" s="344" t="str">
        <f t="shared" si="5"/>
        <v>-</v>
      </c>
      <c r="Q22" s="337"/>
      <c r="R22" s="347"/>
      <c r="S22" s="347"/>
      <c r="T22" s="347"/>
      <c r="U22" s="347"/>
      <c r="V22" s="343"/>
      <c r="W22" s="347"/>
      <c r="X22" s="358"/>
      <c r="Y22" s="377"/>
      <c r="Z22" s="377"/>
      <c r="AA22" s="377"/>
      <c r="AB22" s="377"/>
      <c r="AC22" s="377"/>
      <c r="AD22" s="377"/>
      <c r="AE22" s="377"/>
    </row>
    <row r="23" spans="1:31" ht="18" customHeight="1" x14ac:dyDescent="0.2">
      <c r="A23" s="248"/>
      <c r="B23" s="283"/>
      <c r="C23" s="247"/>
      <c r="D23" s="247"/>
      <c r="E23" s="301"/>
      <c r="F23" s="301"/>
      <c r="G23" s="302"/>
      <c r="H23" s="296"/>
      <c r="I23" s="296"/>
      <c r="J23" s="248"/>
      <c r="K23" s="269"/>
      <c r="L23" s="269"/>
      <c r="M23" s="554">
        <v>0</v>
      </c>
      <c r="N23" s="554">
        <f t="shared" si="3"/>
        <v>0</v>
      </c>
      <c r="O23" s="554">
        <f t="shared" si="4"/>
        <v>0</v>
      </c>
      <c r="P23" s="344" t="str">
        <f t="shared" si="5"/>
        <v>-</v>
      </c>
      <c r="Q23" s="337"/>
      <c r="R23" s="347"/>
      <c r="S23" s="347"/>
      <c r="T23" s="347"/>
      <c r="U23" s="347"/>
      <c r="V23" s="343"/>
      <c r="W23" s="347"/>
      <c r="X23" s="358"/>
      <c r="Y23" s="377"/>
      <c r="Z23" s="377"/>
      <c r="AA23" s="377"/>
      <c r="AB23" s="377"/>
      <c r="AC23" s="377"/>
      <c r="AD23" s="377"/>
      <c r="AE23" s="377"/>
    </row>
    <row r="24" spans="1:31" ht="18" customHeight="1" thickBot="1" x14ac:dyDescent="0.25">
      <c r="A24" s="248"/>
      <c r="B24" s="283"/>
      <c r="C24" s="247"/>
      <c r="D24" s="247"/>
      <c r="E24" s="301"/>
      <c r="F24" s="301"/>
      <c r="G24" s="302"/>
      <c r="H24" s="296"/>
      <c r="I24" s="296"/>
      <c r="J24" s="248"/>
      <c r="K24" s="269"/>
      <c r="L24" s="269"/>
      <c r="M24" s="554">
        <v>0</v>
      </c>
      <c r="N24" s="554">
        <f t="shared" si="3"/>
        <v>0</v>
      </c>
      <c r="O24" s="554">
        <f t="shared" si="4"/>
        <v>0</v>
      </c>
      <c r="P24" s="344" t="str">
        <f t="shared" si="5"/>
        <v>-</v>
      </c>
      <c r="Q24" s="378"/>
      <c r="R24" s="379"/>
      <c r="S24" s="379"/>
      <c r="T24" s="379"/>
      <c r="U24" s="379"/>
      <c r="V24" s="343"/>
      <c r="W24" s="379"/>
      <c r="X24" s="358"/>
      <c r="Y24" s="377"/>
      <c r="Z24" s="377"/>
      <c r="AA24" s="377"/>
      <c r="AB24" s="377"/>
      <c r="AC24" s="377"/>
      <c r="AD24" s="377"/>
      <c r="AE24" s="377"/>
    </row>
    <row r="25" spans="1:31" ht="23.25" thickBot="1" x14ac:dyDescent="0.2">
      <c r="A25" s="303" t="s">
        <v>16</v>
      </c>
      <c r="B25" s="284">
        <f>SUM(B19:B24)</f>
        <v>0</v>
      </c>
      <c r="C25" s="304"/>
      <c r="D25" s="304"/>
      <c r="E25" s="305"/>
      <c r="F25" s="305"/>
      <c r="G25" s="306"/>
      <c r="H25" s="305"/>
      <c r="I25" s="305"/>
      <c r="J25" s="307"/>
      <c r="K25" s="299"/>
      <c r="L25" s="299"/>
      <c r="M25" s="564">
        <f>SUM(M20:M24)</f>
        <v>0</v>
      </c>
      <c r="N25" s="564">
        <f>SUM(N20:N24)</f>
        <v>0</v>
      </c>
      <c r="O25" s="530"/>
      <c r="P25" s="530"/>
      <c r="Q25" s="530"/>
      <c r="R25" s="548">
        <f>IF(OR($N$2="Contrat AgroViti GE",$N$2="Contrat AgroViti PME"),N25*$Q$3,IF($N$3="LR",N25*$Q$3*0.37,N25*$Q$3*0.47))</f>
        <v>0</v>
      </c>
      <c r="S25" s="548">
        <f>IF(OR($N$2="Contrat AgroViti GE",$N$2="Contrat AgroViti PME"),0,(N25*$Q$3)-R25)</f>
        <v>0</v>
      </c>
      <c r="T25" s="529">
        <v>0</v>
      </c>
      <c r="U25" s="529">
        <v>0</v>
      </c>
      <c r="V25" s="529">
        <v>0</v>
      </c>
      <c r="W25" s="370"/>
      <c r="X25" s="640" t="s">
        <v>16</v>
      </c>
      <c r="Y25" s="641"/>
      <c r="Z25" s="641"/>
      <c r="AA25" s="642"/>
      <c r="AB25" s="361">
        <v>0</v>
      </c>
      <c r="AC25" s="361">
        <v>0</v>
      </c>
      <c r="AD25" s="361">
        <v>0</v>
      </c>
      <c r="AE25" s="361">
        <v>0</v>
      </c>
    </row>
    <row r="26" spans="1:31" ht="12.75" x14ac:dyDescent="0.2">
      <c r="A26" s="273" t="s">
        <v>17</v>
      </c>
      <c r="B26" s="283"/>
      <c r="C26" s="247"/>
      <c r="D26" s="247"/>
      <c r="E26" s="301"/>
      <c r="F26" s="301"/>
      <c r="G26" s="302"/>
      <c r="H26" s="301"/>
      <c r="I26" s="301"/>
      <c r="J26" s="248"/>
      <c r="K26" s="269"/>
      <c r="L26" s="269"/>
      <c r="M26" s="342"/>
      <c r="N26" s="342"/>
      <c r="O26" s="342"/>
      <c r="P26" s="342"/>
      <c r="Q26" s="342"/>
      <c r="R26" s="342"/>
      <c r="S26" s="342"/>
      <c r="T26" s="342"/>
      <c r="U26" s="342"/>
      <c r="V26" s="342"/>
      <c r="W26" s="371"/>
      <c r="X26" s="355"/>
      <c r="Y26" s="356"/>
      <c r="Z26" s="356"/>
      <c r="AA26" s="356"/>
      <c r="AB26" s="356"/>
      <c r="AC26" s="356"/>
      <c r="AD26" s="356"/>
      <c r="AE26" s="356"/>
    </row>
    <row r="27" spans="1:31" ht="18" customHeight="1" x14ac:dyDescent="0.2">
      <c r="A27" s="248"/>
      <c r="B27" s="283"/>
      <c r="C27" s="247"/>
      <c r="D27" s="247"/>
      <c r="E27" s="301"/>
      <c r="F27" s="301"/>
      <c r="G27" s="302"/>
      <c r="H27" s="296"/>
      <c r="I27" s="296"/>
      <c r="J27" s="248"/>
      <c r="K27" s="269"/>
      <c r="L27" s="269"/>
      <c r="M27" s="554">
        <v>0</v>
      </c>
      <c r="N27" s="554">
        <f t="shared" ref="N27:N31" si="6">B27-M27</f>
        <v>0</v>
      </c>
      <c r="O27" s="554">
        <f t="shared" ref="O27:O31" si="7">G27</f>
        <v>0</v>
      </c>
      <c r="P27" s="344" t="str">
        <f t="shared" ref="P27:P31" si="8">IF(B27&gt;0,(B27-O27)/O27,"-")</f>
        <v>-</v>
      </c>
      <c r="Q27" s="337"/>
      <c r="R27" s="347"/>
      <c r="S27" s="347"/>
      <c r="T27" s="347"/>
      <c r="U27" s="347"/>
      <c r="V27" s="367"/>
      <c r="W27" s="372"/>
      <c r="X27" s="357"/>
      <c r="Y27" s="358"/>
      <c r="Z27" s="358"/>
      <c r="AA27" s="358"/>
      <c r="AB27" s="358"/>
      <c r="AC27" s="358"/>
      <c r="AD27" s="358"/>
      <c r="AE27" s="358"/>
    </row>
    <row r="28" spans="1:31" ht="18" customHeight="1" x14ac:dyDescent="0.2">
      <c r="A28" s="248"/>
      <c r="B28" s="283"/>
      <c r="C28" s="247"/>
      <c r="D28" s="247"/>
      <c r="E28" s="301"/>
      <c r="F28" s="301"/>
      <c r="G28" s="302"/>
      <c r="H28" s="296"/>
      <c r="I28" s="296"/>
      <c r="J28" s="248"/>
      <c r="K28" s="269"/>
      <c r="L28" s="269"/>
      <c r="M28" s="554">
        <v>0</v>
      </c>
      <c r="N28" s="554">
        <f t="shared" si="6"/>
        <v>0</v>
      </c>
      <c r="O28" s="554">
        <f t="shared" si="7"/>
        <v>0</v>
      </c>
      <c r="P28" s="344" t="str">
        <f t="shared" si="8"/>
        <v>-</v>
      </c>
      <c r="Q28" s="337"/>
      <c r="R28" s="347"/>
      <c r="S28" s="347"/>
      <c r="T28" s="347"/>
      <c r="U28" s="347"/>
      <c r="V28" s="367"/>
      <c r="W28" s="372"/>
      <c r="X28" s="357"/>
      <c r="Y28" s="358"/>
      <c r="Z28" s="358"/>
      <c r="AA28" s="358"/>
      <c r="AB28" s="358"/>
      <c r="AC28" s="358"/>
      <c r="AD28" s="358"/>
      <c r="AE28" s="358"/>
    </row>
    <row r="29" spans="1:31" ht="18" customHeight="1" x14ac:dyDescent="0.2">
      <c r="A29" s="248"/>
      <c r="B29" s="283"/>
      <c r="C29" s="247"/>
      <c r="D29" s="247"/>
      <c r="E29" s="301"/>
      <c r="F29" s="301"/>
      <c r="G29" s="302"/>
      <c r="H29" s="296"/>
      <c r="I29" s="296"/>
      <c r="J29" s="248"/>
      <c r="K29" s="269"/>
      <c r="L29" s="269"/>
      <c r="M29" s="554">
        <v>0</v>
      </c>
      <c r="N29" s="554">
        <f t="shared" si="6"/>
        <v>0</v>
      </c>
      <c r="O29" s="554">
        <f t="shared" si="7"/>
        <v>0</v>
      </c>
      <c r="P29" s="344" t="str">
        <f t="shared" si="8"/>
        <v>-</v>
      </c>
      <c r="Q29" s="337"/>
      <c r="R29" s="347"/>
      <c r="S29" s="347"/>
      <c r="T29" s="347"/>
      <c r="U29" s="347"/>
      <c r="V29" s="367"/>
      <c r="W29" s="372"/>
      <c r="X29" s="357"/>
      <c r="Y29" s="358"/>
      <c r="Z29" s="358"/>
      <c r="AA29" s="358"/>
      <c r="AB29" s="358"/>
      <c r="AC29" s="358"/>
      <c r="AD29" s="358"/>
      <c r="AE29" s="358"/>
    </row>
    <row r="30" spans="1:31" ht="18" customHeight="1" x14ac:dyDescent="0.2">
      <c r="A30" s="248"/>
      <c r="B30" s="283"/>
      <c r="C30" s="247"/>
      <c r="D30" s="247"/>
      <c r="E30" s="301"/>
      <c r="F30" s="301"/>
      <c r="G30" s="302"/>
      <c r="H30" s="296"/>
      <c r="I30" s="296"/>
      <c r="J30" s="248"/>
      <c r="K30" s="269"/>
      <c r="L30" s="269"/>
      <c r="M30" s="554">
        <v>0</v>
      </c>
      <c r="N30" s="554">
        <f t="shared" si="6"/>
        <v>0</v>
      </c>
      <c r="O30" s="554">
        <f t="shared" si="7"/>
        <v>0</v>
      </c>
      <c r="P30" s="344" t="str">
        <f t="shared" si="8"/>
        <v>-</v>
      </c>
      <c r="Q30" s="337"/>
      <c r="R30" s="347"/>
      <c r="S30" s="347"/>
      <c r="T30" s="347"/>
      <c r="U30" s="347"/>
      <c r="V30" s="367"/>
      <c r="W30" s="372"/>
      <c r="X30" s="357"/>
      <c r="Y30" s="358"/>
      <c r="Z30" s="358"/>
      <c r="AA30" s="358"/>
      <c r="AB30" s="358"/>
      <c r="AC30" s="358"/>
      <c r="AD30" s="358"/>
      <c r="AE30" s="358"/>
    </row>
    <row r="31" spans="1:31" ht="18" customHeight="1" thickBot="1" x14ac:dyDescent="0.25">
      <c r="A31" s="248"/>
      <c r="B31" s="283"/>
      <c r="C31" s="247"/>
      <c r="D31" s="247"/>
      <c r="E31" s="301"/>
      <c r="F31" s="301"/>
      <c r="G31" s="302"/>
      <c r="H31" s="296"/>
      <c r="I31" s="296"/>
      <c r="J31" s="248"/>
      <c r="K31" s="269"/>
      <c r="L31" s="269"/>
      <c r="M31" s="554">
        <v>0</v>
      </c>
      <c r="N31" s="554">
        <f t="shared" si="6"/>
        <v>0</v>
      </c>
      <c r="O31" s="554">
        <f t="shared" si="7"/>
        <v>0</v>
      </c>
      <c r="P31" s="344" t="str">
        <f t="shared" si="8"/>
        <v>-</v>
      </c>
      <c r="Q31" s="337"/>
      <c r="R31" s="347"/>
      <c r="S31" s="347"/>
      <c r="T31" s="347"/>
      <c r="U31" s="347"/>
      <c r="V31" s="367"/>
      <c r="W31" s="372"/>
      <c r="X31" s="359"/>
      <c r="Y31" s="360"/>
      <c r="Z31" s="360"/>
      <c r="AA31" s="360"/>
      <c r="AB31" s="360"/>
      <c r="AC31" s="360"/>
      <c r="AD31" s="360"/>
      <c r="AE31" s="360"/>
    </row>
    <row r="32" spans="1:31" ht="23.25" thickBot="1" x14ac:dyDescent="0.2">
      <c r="A32" s="303" t="s">
        <v>18</v>
      </c>
      <c r="B32" s="284">
        <f>SUM(B26:B31)</f>
        <v>0</v>
      </c>
      <c r="C32" s="304"/>
      <c r="D32" s="304"/>
      <c r="E32" s="305"/>
      <c r="F32" s="305"/>
      <c r="G32" s="306"/>
      <c r="H32" s="305"/>
      <c r="I32" s="305"/>
      <c r="J32" s="307"/>
      <c r="K32" s="299"/>
      <c r="L32" s="299"/>
      <c r="M32" s="564">
        <f>SUM(M27:M31)</f>
        <v>0</v>
      </c>
      <c r="N32" s="564">
        <f>SUM(N27:N31)</f>
        <v>0</v>
      </c>
      <c r="O32" s="531"/>
      <c r="P32" s="531"/>
      <c r="Q32" s="531"/>
      <c r="R32" s="548">
        <f>IF(OR($N$2="Contrat AgroViti GE",$N$2="Contrat AgroViti PME"),N32*$Q$3,IF($N$3="LR",N32*$Q$3*0.37,N32*$Q$3*0.47))</f>
        <v>0</v>
      </c>
      <c r="S32" s="548">
        <f>IF(OR($N$2="Contrat AgroViti GE",$N$2="Contrat AgroViti PME"),0,(N32*$Q$3)-R32)</f>
        <v>0</v>
      </c>
      <c r="T32" s="529">
        <v>0</v>
      </c>
      <c r="U32" s="529">
        <v>0</v>
      </c>
      <c r="V32" s="529">
        <v>0</v>
      </c>
      <c r="W32" s="370"/>
      <c r="X32" s="640" t="s">
        <v>18</v>
      </c>
      <c r="Y32" s="641"/>
      <c r="Z32" s="641"/>
      <c r="AA32" s="642"/>
      <c r="AB32" s="361">
        <v>0</v>
      </c>
      <c r="AC32" s="361">
        <v>0</v>
      </c>
      <c r="AD32" s="361">
        <v>0</v>
      </c>
      <c r="AE32" s="361">
        <v>0</v>
      </c>
    </row>
    <row r="33" spans="1:31" ht="12.75" x14ac:dyDescent="0.2">
      <c r="A33" s="273" t="s">
        <v>19</v>
      </c>
      <c r="B33" s="283"/>
      <c r="C33" s="247"/>
      <c r="D33" s="247"/>
      <c r="E33" s="301"/>
      <c r="F33" s="301"/>
      <c r="G33" s="302"/>
      <c r="H33" s="301"/>
      <c r="I33" s="301"/>
      <c r="J33" s="248"/>
      <c r="K33" s="269"/>
      <c r="L33" s="269"/>
      <c r="M33" s="342"/>
      <c r="N33" s="348"/>
      <c r="O33" s="348"/>
      <c r="P33" s="348"/>
      <c r="Q33" s="348"/>
      <c r="R33" s="342"/>
      <c r="S33" s="342"/>
      <c r="T33" s="342"/>
      <c r="U33" s="342"/>
      <c r="V33" s="342"/>
      <c r="W33" s="371"/>
      <c r="X33" s="355"/>
      <c r="Y33" s="356"/>
      <c r="Z33" s="356"/>
      <c r="AA33" s="356"/>
      <c r="AB33" s="356"/>
      <c r="AC33" s="356"/>
      <c r="AD33" s="356"/>
      <c r="AE33" s="356"/>
    </row>
    <row r="34" spans="1:31" ht="18" customHeight="1" x14ac:dyDescent="0.2">
      <c r="A34" s="248"/>
      <c r="B34" s="283"/>
      <c r="C34" s="247"/>
      <c r="D34" s="247"/>
      <c r="E34" s="301"/>
      <c r="F34" s="301"/>
      <c r="G34" s="302"/>
      <c r="H34" s="296"/>
      <c r="I34" s="296"/>
      <c r="J34" s="248"/>
      <c r="K34" s="269"/>
      <c r="L34" s="269"/>
      <c r="M34" s="554">
        <v>0</v>
      </c>
      <c r="N34" s="554">
        <f t="shared" ref="N34:N38" si="9">B34-M34</f>
        <v>0</v>
      </c>
      <c r="O34" s="554">
        <f t="shared" ref="O34:O38" si="10">G34</f>
        <v>0</v>
      </c>
      <c r="P34" s="344" t="str">
        <f t="shared" ref="P34:P38" si="11">IF(B34&gt;0,(B34-O34)/O34,"-")</f>
        <v>-</v>
      </c>
      <c r="Q34" s="338"/>
      <c r="R34" s="346"/>
      <c r="S34" s="346"/>
      <c r="T34" s="346"/>
      <c r="U34" s="346"/>
      <c r="V34" s="367"/>
      <c r="W34" s="372"/>
      <c r="X34" s="357"/>
      <c r="Y34" s="358"/>
      <c r="Z34" s="358"/>
      <c r="AA34" s="358"/>
      <c r="AB34" s="358"/>
      <c r="AC34" s="358"/>
      <c r="AD34" s="358"/>
      <c r="AE34" s="358"/>
    </row>
    <row r="35" spans="1:31" ht="18" customHeight="1" x14ac:dyDescent="0.2">
      <c r="A35" s="248"/>
      <c r="B35" s="283"/>
      <c r="C35" s="247"/>
      <c r="D35" s="247"/>
      <c r="E35" s="301"/>
      <c r="F35" s="301"/>
      <c r="G35" s="302"/>
      <c r="H35" s="296"/>
      <c r="I35" s="296"/>
      <c r="J35" s="248"/>
      <c r="K35" s="269"/>
      <c r="L35" s="269"/>
      <c r="M35" s="554">
        <v>0</v>
      </c>
      <c r="N35" s="554">
        <f t="shared" si="9"/>
        <v>0</v>
      </c>
      <c r="O35" s="554">
        <f t="shared" si="10"/>
        <v>0</v>
      </c>
      <c r="P35" s="344" t="str">
        <f t="shared" si="11"/>
        <v>-</v>
      </c>
      <c r="Q35" s="338"/>
      <c r="R35" s="346"/>
      <c r="S35" s="346"/>
      <c r="T35" s="346"/>
      <c r="U35" s="346"/>
      <c r="V35" s="367"/>
      <c r="W35" s="372"/>
      <c r="X35" s="357"/>
      <c r="Y35" s="358"/>
      <c r="Z35" s="358"/>
      <c r="AA35" s="358"/>
      <c r="AB35" s="358"/>
      <c r="AC35" s="358"/>
      <c r="AD35" s="358"/>
      <c r="AE35" s="358"/>
    </row>
    <row r="36" spans="1:31" ht="15.75" customHeight="1" x14ac:dyDescent="0.2">
      <c r="A36" s="248"/>
      <c r="B36" s="283"/>
      <c r="C36" s="247"/>
      <c r="D36" s="247"/>
      <c r="E36" s="301"/>
      <c r="F36" s="301"/>
      <c r="G36" s="302"/>
      <c r="H36" s="296"/>
      <c r="I36" s="296"/>
      <c r="J36" s="248"/>
      <c r="K36" s="269"/>
      <c r="L36" s="269"/>
      <c r="M36" s="554">
        <v>0</v>
      </c>
      <c r="N36" s="554">
        <f t="shared" si="9"/>
        <v>0</v>
      </c>
      <c r="O36" s="554">
        <f t="shared" si="10"/>
        <v>0</v>
      </c>
      <c r="P36" s="344" t="str">
        <f t="shared" si="11"/>
        <v>-</v>
      </c>
      <c r="Q36" s="338"/>
      <c r="R36" s="346"/>
      <c r="S36" s="346"/>
      <c r="T36" s="346"/>
      <c r="U36" s="346"/>
      <c r="V36" s="367"/>
      <c r="W36" s="372"/>
      <c r="X36" s="357"/>
      <c r="Y36" s="358"/>
      <c r="Z36" s="358"/>
      <c r="AA36" s="358"/>
      <c r="AB36" s="358"/>
      <c r="AC36" s="358"/>
      <c r="AD36" s="358"/>
      <c r="AE36" s="358"/>
    </row>
    <row r="37" spans="1:31" ht="18" customHeight="1" x14ac:dyDescent="0.2">
      <c r="A37" s="248"/>
      <c r="B37" s="283"/>
      <c r="C37" s="247"/>
      <c r="D37" s="247"/>
      <c r="E37" s="301"/>
      <c r="F37" s="301"/>
      <c r="G37" s="302"/>
      <c r="H37" s="296"/>
      <c r="I37" s="296"/>
      <c r="J37" s="248"/>
      <c r="K37" s="269"/>
      <c r="L37" s="269"/>
      <c r="M37" s="554">
        <v>0</v>
      </c>
      <c r="N37" s="554">
        <f t="shared" si="9"/>
        <v>0</v>
      </c>
      <c r="O37" s="554">
        <f t="shared" si="10"/>
        <v>0</v>
      </c>
      <c r="P37" s="344" t="str">
        <f t="shared" si="11"/>
        <v>-</v>
      </c>
      <c r="Q37" s="337"/>
      <c r="R37" s="347"/>
      <c r="S37" s="347"/>
      <c r="T37" s="347"/>
      <c r="U37" s="347"/>
      <c r="V37" s="367"/>
      <c r="W37" s="372"/>
      <c r="X37" s="357"/>
      <c r="Y37" s="358"/>
      <c r="Z37" s="358"/>
      <c r="AA37" s="358"/>
      <c r="AB37" s="358"/>
      <c r="AC37" s="358"/>
      <c r="AD37" s="358"/>
      <c r="AE37" s="358"/>
    </row>
    <row r="38" spans="1:31" ht="18" customHeight="1" thickBot="1" x14ac:dyDescent="0.25">
      <c r="A38" s="248"/>
      <c r="B38" s="283"/>
      <c r="C38" s="247"/>
      <c r="D38" s="247"/>
      <c r="E38" s="301"/>
      <c r="F38" s="301"/>
      <c r="G38" s="302"/>
      <c r="H38" s="296"/>
      <c r="I38" s="296"/>
      <c r="J38" s="248"/>
      <c r="K38" s="269"/>
      <c r="L38" s="269"/>
      <c r="M38" s="554">
        <v>0</v>
      </c>
      <c r="N38" s="554">
        <f t="shared" si="9"/>
        <v>0</v>
      </c>
      <c r="O38" s="554">
        <f t="shared" si="10"/>
        <v>0</v>
      </c>
      <c r="P38" s="344" t="str">
        <f t="shared" si="11"/>
        <v>-</v>
      </c>
      <c r="Q38" s="337"/>
      <c r="R38" s="347"/>
      <c r="S38" s="347"/>
      <c r="T38" s="347"/>
      <c r="U38" s="347"/>
      <c r="V38" s="367"/>
      <c r="W38" s="372"/>
      <c r="X38" s="359"/>
      <c r="Y38" s="360"/>
      <c r="Z38" s="360"/>
      <c r="AA38" s="360"/>
      <c r="AB38" s="360"/>
      <c r="AC38" s="360"/>
      <c r="AD38" s="360"/>
      <c r="AE38" s="360"/>
    </row>
    <row r="39" spans="1:31" ht="23.25" thickBot="1" x14ac:dyDescent="0.2">
      <c r="A39" s="303" t="s">
        <v>20</v>
      </c>
      <c r="B39" s="284">
        <f>SUM(B33:B38)</f>
        <v>0</v>
      </c>
      <c r="C39" s="304"/>
      <c r="D39" s="304"/>
      <c r="E39" s="305"/>
      <c r="F39" s="305"/>
      <c r="G39" s="306"/>
      <c r="H39" s="305"/>
      <c r="I39" s="305"/>
      <c r="J39" s="307"/>
      <c r="K39" s="299"/>
      <c r="L39" s="299"/>
      <c r="M39" s="564">
        <f>SUM(M34:M38)</f>
        <v>0</v>
      </c>
      <c r="N39" s="564">
        <f>SUM(N34:N38)</f>
        <v>0</v>
      </c>
      <c r="O39" s="531"/>
      <c r="P39" s="531"/>
      <c r="Q39" s="531"/>
      <c r="R39" s="548">
        <f>IF(OR($N$2="Contrat AgroViti GE",$N$2="Contrat AgroViti PME"),N39*$Q$3,IF($N$3="LR",N39*$Q$3*0.37,N39*$Q$3*0.47))</f>
        <v>0</v>
      </c>
      <c r="S39" s="548">
        <f>IF(OR($N$2="Contrat AgroViti GE",$N$2="Contrat AgroViti PME"),0,(N39*$Q$3)-R39)</f>
        <v>0</v>
      </c>
      <c r="T39" s="529">
        <v>0</v>
      </c>
      <c r="U39" s="529">
        <v>0</v>
      </c>
      <c r="V39" s="529">
        <v>0</v>
      </c>
      <c r="W39" s="370"/>
      <c r="X39" s="640" t="s">
        <v>20</v>
      </c>
      <c r="Y39" s="641"/>
      <c r="Z39" s="641"/>
      <c r="AA39" s="642"/>
      <c r="AB39" s="361">
        <v>0</v>
      </c>
      <c r="AC39" s="361">
        <v>0</v>
      </c>
      <c r="AD39" s="361">
        <v>0</v>
      </c>
      <c r="AE39" s="361">
        <v>0</v>
      </c>
    </row>
    <row r="40" spans="1:31" ht="12.75" x14ac:dyDescent="0.2">
      <c r="A40" s="273" t="s">
        <v>21</v>
      </c>
      <c r="B40" s="283"/>
      <c r="C40" s="247"/>
      <c r="D40" s="247"/>
      <c r="E40" s="301"/>
      <c r="F40" s="301"/>
      <c r="G40" s="302"/>
      <c r="H40" s="301"/>
      <c r="I40" s="301"/>
      <c r="J40" s="248"/>
      <c r="K40" s="269"/>
      <c r="L40" s="269"/>
      <c r="M40" s="342"/>
      <c r="N40" s="348"/>
      <c r="O40" s="348"/>
      <c r="P40" s="348"/>
      <c r="Q40" s="348"/>
      <c r="R40" s="342"/>
      <c r="S40" s="342"/>
      <c r="T40" s="342"/>
      <c r="U40" s="342"/>
      <c r="V40" s="342"/>
      <c r="W40" s="371"/>
      <c r="X40" s="355"/>
      <c r="Y40" s="356"/>
      <c r="Z40" s="356"/>
      <c r="AA40" s="356"/>
      <c r="AB40" s="356"/>
      <c r="AC40" s="356"/>
      <c r="AD40" s="356"/>
      <c r="AE40" s="356"/>
    </row>
    <row r="41" spans="1:31" ht="18" customHeight="1" x14ac:dyDescent="0.2">
      <c r="A41" s="248"/>
      <c r="B41" s="283"/>
      <c r="C41" s="247"/>
      <c r="D41" s="247"/>
      <c r="E41" s="301"/>
      <c r="F41" s="301"/>
      <c r="G41" s="302"/>
      <c r="H41" s="296"/>
      <c r="I41" s="296"/>
      <c r="J41" s="248"/>
      <c r="K41" s="269"/>
      <c r="L41" s="269"/>
      <c r="M41" s="554">
        <v>0</v>
      </c>
      <c r="N41" s="554">
        <f t="shared" ref="N41:N45" si="12">B41-M41</f>
        <v>0</v>
      </c>
      <c r="O41" s="554">
        <f t="shared" ref="O41:O45" si="13">G41</f>
        <v>0</v>
      </c>
      <c r="P41" s="344" t="str">
        <f t="shared" ref="P41:P45" si="14">IF(B41&gt;0,(B41-O41)/O41,"-")</f>
        <v>-</v>
      </c>
      <c r="Q41" s="338"/>
      <c r="R41" s="346"/>
      <c r="S41" s="346"/>
      <c r="T41" s="346"/>
      <c r="U41" s="346"/>
      <c r="V41" s="367"/>
      <c r="W41" s="372"/>
      <c r="X41" s="357"/>
      <c r="Y41" s="358"/>
      <c r="Z41" s="358"/>
      <c r="AA41" s="358"/>
      <c r="AB41" s="358"/>
      <c r="AC41" s="358"/>
      <c r="AD41" s="358"/>
      <c r="AE41" s="358"/>
    </row>
    <row r="42" spans="1:31" ht="18" customHeight="1" x14ac:dyDescent="0.2">
      <c r="A42" s="248"/>
      <c r="B42" s="283"/>
      <c r="C42" s="247"/>
      <c r="D42" s="247"/>
      <c r="E42" s="301"/>
      <c r="F42" s="301"/>
      <c r="G42" s="302"/>
      <c r="H42" s="296"/>
      <c r="I42" s="296"/>
      <c r="J42" s="248"/>
      <c r="K42" s="269"/>
      <c r="L42" s="269"/>
      <c r="M42" s="554">
        <v>0</v>
      </c>
      <c r="N42" s="554">
        <f t="shared" si="12"/>
        <v>0</v>
      </c>
      <c r="O42" s="554">
        <f t="shared" si="13"/>
        <v>0</v>
      </c>
      <c r="P42" s="344" t="str">
        <f t="shared" si="14"/>
        <v>-</v>
      </c>
      <c r="Q42" s="337"/>
      <c r="R42" s="347"/>
      <c r="S42" s="347"/>
      <c r="T42" s="347"/>
      <c r="U42" s="347"/>
      <c r="V42" s="367"/>
      <c r="W42" s="372"/>
      <c r="X42" s="357"/>
      <c r="Y42" s="358"/>
      <c r="Z42" s="358"/>
      <c r="AA42" s="358"/>
      <c r="AB42" s="358"/>
      <c r="AC42" s="358"/>
      <c r="AD42" s="358"/>
      <c r="AE42" s="358"/>
    </row>
    <row r="43" spans="1:31" ht="18" customHeight="1" x14ac:dyDescent="0.2">
      <c r="A43" s="248"/>
      <c r="B43" s="283"/>
      <c r="C43" s="247"/>
      <c r="D43" s="247"/>
      <c r="E43" s="301"/>
      <c r="F43" s="301"/>
      <c r="G43" s="302"/>
      <c r="H43" s="296"/>
      <c r="I43" s="296"/>
      <c r="J43" s="248"/>
      <c r="K43" s="269"/>
      <c r="L43" s="269"/>
      <c r="M43" s="554">
        <v>0</v>
      </c>
      <c r="N43" s="554">
        <f t="shared" si="12"/>
        <v>0</v>
      </c>
      <c r="O43" s="554">
        <f t="shared" si="13"/>
        <v>0</v>
      </c>
      <c r="P43" s="344" t="str">
        <f t="shared" si="14"/>
        <v>-</v>
      </c>
      <c r="Q43" s="337"/>
      <c r="R43" s="347"/>
      <c r="S43" s="347"/>
      <c r="T43" s="347"/>
      <c r="U43" s="347"/>
      <c r="V43" s="367"/>
      <c r="W43" s="372"/>
      <c r="X43" s="357"/>
      <c r="Y43" s="358"/>
      <c r="Z43" s="358"/>
      <c r="AA43" s="358"/>
      <c r="AB43" s="358"/>
      <c r="AC43" s="358"/>
      <c r="AD43" s="358"/>
      <c r="AE43" s="358"/>
    </row>
    <row r="44" spans="1:31" ht="18" customHeight="1" x14ac:dyDescent="0.2">
      <c r="A44" s="248"/>
      <c r="B44" s="283"/>
      <c r="C44" s="247"/>
      <c r="D44" s="247"/>
      <c r="E44" s="301"/>
      <c r="F44" s="301"/>
      <c r="G44" s="302"/>
      <c r="H44" s="296"/>
      <c r="I44" s="296"/>
      <c r="J44" s="248"/>
      <c r="K44" s="269"/>
      <c r="L44" s="269"/>
      <c r="M44" s="554">
        <v>0</v>
      </c>
      <c r="N44" s="554">
        <f t="shared" si="12"/>
        <v>0</v>
      </c>
      <c r="O44" s="554">
        <f t="shared" si="13"/>
        <v>0</v>
      </c>
      <c r="P44" s="344" t="str">
        <f t="shared" si="14"/>
        <v>-</v>
      </c>
      <c r="Q44" s="337"/>
      <c r="R44" s="347"/>
      <c r="S44" s="347"/>
      <c r="T44" s="347"/>
      <c r="U44" s="347"/>
      <c r="V44" s="367"/>
      <c r="W44" s="372"/>
      <c r="X44" s="357"/>
      <c r="Y44" s="358"/>
      <c r="Z44" s="358"/>
      <c r="AA44" s="358"/>
      <c r="AB44" s="358"/>
      <c r="AC44" s="358"/>
      <c r="AD44" s="358"/>
      <c r="AE44" s="358"/>
    </row>
    <row r="45" spans="1:31" ht="18" customHeight="1" thickBot="1" x14ac:dyDescent="0.25">
      <c r="A45" s="248"/>
      <c r="B45" s="283"/>
      <c r="C45" s="247"/>
      <c r="D45" s="247"/>
      <c r="E45" s="301"/>
      <c r="F45" s="301"/>
      <c r="G45" s="302"/>
      <c r="H45" s="296"/>
      <c r="I45" s="296"/>
      <c r="J45" s="248"/>
      <c r="K45" s="269"/>
      <c r="L45" s="269"/>
      <c r="M45" s="554">
        <v>0</v>
      </c>
      <c r="N45" s="554">
        <f t="shared" si="12"/>
        <v>0</v>
      </c>
      <c r="O45" s="554">
        <f t="shared" si="13"/>
        <v>0</v>
      </c>
      <c r="P45" s="344" t="str">
        <f t="shared" si="14"/>
        <v>-</v>
      </c>
      <c r="Q45" s="337"/>
      <c r="R45" s="335"/>
      <c r="S45" s="335"/>
      <c r="T45" s="335"/>
      <c r="U45" s="335"/>
      <c r="V45" s="367"/>
      <c r="W45" s="373"/>
      <c r="X45" s="357"/>
      <c r="Y45" s="358"/>
      <c r="Z45" s="358"/>
      <c r="AA45" s="358"/>
      <c r="AB45" s="358"/>
      <c r="AC45" s="358"/>
      <c r="AD45" s="358"/>
      <c r="AE45" s="358"/>
    </row>
    <row r="46" spans="1:31" ht="23.25" thickBot="1" x14ac:dyDescent="0.2">
      <c r="A46" s="303" t="s">
        <v>22</v>
      </c>
      <c r="B46" s="284">
        <f>SUM(B40:B45)</f>
        <v>0</v>
      </c>
      <c r="C46" s="304"/>
      <c r="D46" s="304"/>
      <c r="E46" s="305"/>
      <c r="F46" s="305"/>
      <c r="G46" s="306"/>
      <c r="H46" s="305"/>
      <c r="I46" s="305"/>
      <c r="J46" s="307"/>
      <c r="K46" s="299"/>
      <c r="L46" s="299"/>
      <c r="M46" s="564">
        <f>SUM(M41:M45)</f>
        <v>0</v>
      </c>
      <c r="N46" s="564">
        <f>SUM(N41:N45)</f>
        <v>0</v>
      </c>
      <c r="O46" s="531"/>
      <c r="P46" s="531"/>
      <c r="Q46" s="531"/>
      <c r="R46" s="548">
        <f>IF(OR($N$2="Contrat AgroViti GE",$N$2="Contrat AgroViti PME"),N46*$Q$3,IF($N$3="LR",N46*$Q$3*0.37,N46*$Q$3*0.47))</f>
        <v>0</v>
      </c>
      <c r="S46" s="555">
        <f>IF(OR($N$2="Contrat AgroViti GE",$N$2="Contrat AgroViti PME"),0,(N46*$Q$3)-R46)</f>
        <v>0</v>
      </c>
      <c r="T46" s="529">
        <v>0</v>
      </c>
      <c r="U46" s="529">
        <v>0</v>
      </c>
      <c r="V46" s="529">
        <v>0</v>
      </c>
      <c r="W46" s="370"/>
      <c r="X46" s="640" t="s">
        <v>22</v>
      </c>
      <c r="Y46" s="641"/>
      <c r="Z46" s="641"/>
      <c r="AA46" s="642"/>
      <c r="AB46" s="361">
        <v>0</v>
      </c>
      <c r="AC46" s="361">
        <v>0</v>
      </c>
      <c r="AD46" s="361">
        <v>0</v>
      </c>
      <c r="AE46" s="361">
        <v>0</v>
      </c>
    </row>
    <row r="47" spans="1:31" ht="12.75" x14ac:dyDescent="0.2">
      <c r="A47" s="273" t="s">
        <v>292</v>
      </c>
      <c r="B47" s="285"/>
      <c r="C47" s="247"/>
      <c r="D47" s="247"/>
      <c r="E47" s="301"/>
      <c r="F47" s="301"/>
      <c r="G47" s="302"/>
      <c r="H47" s="301"/>
      <c r="I47" s="301"/>
      <c r="J47" s="248"/>
      <c r="K47" s="269"/>
      <c r="L47" s="269"/>
      <c r="M47" s="342"/>
      <c r="N47" s="342"/>
      <c r="O47" s="342"/>
      <c r="P47" s="342"/>
      <c r="Q47" s="342"/>
      <c r="R47" s="342"/>
      <c r="S47" s="342"/>
      <c r="T47" s="342"/>
      <c r="U47" s="342"/>
      <c r="V47" s="342"/>
      <c r="W47" s="371"/>
      <c r="X47" s="355"/>
      <c r="Y47" s="356"/>
      <c r="Z47" s="356"/>
      <c r="AA47" s="356"/>
      <c r="AB47" s="356"/>
      <c r="AC47" s="356"/>
      <c r="AD47" s="356"/>
      <c r="AE47" s="356"/>
    </row>
    <row r="48" spans="1:31" ht="18" customHeight="1" x14ac:dyDescent="0.2">
      <c r="A48" s="248" t="s">
        <v>23</v>
      </c>
      <c r="B48" s="285"/>
      <c r="C48" s="247"/>
      <c r="D48" s="301"/>
      <c r="E48" s="301"/>
      <c r="F48" s="301"/>
      <c r="G48" s="302"/>
      <c r="H48" s="296"/>
      <c r="I48" s="296"/>
      <c r="J48" s="248"/>
      <c r="K48" s="269"/>
      <c r="L48" s="269"/>
      <c r="M48" s="554">
        <v>0</v>
      </c>
      <c r="N48" s="554">
        <f t="shared" ref="N48:N54" si="15">B48-M48</f>
        <v>0</v>
      </c>
      <c r="O48" s="554">
        <f t="shared" ref="O48:O54" si="16">G48</f>
        <v>0</v>
      </c>
      <c r="P48" s="344" t="str">
        <f t="shared" ref="P48:P54" si="17">IF(B48&gt;0,(B48-O48)/O48,"-")</f>
        <v>-</v>
      </c>
      <c r="Q48" s="349"/>
      <c r="R48" s="346"/>
      <c r="S48" s="346"/>
      <c r="T48" s="346"/>
      <c r="U48" s="346"/>
      <c r="V48" s="369"/>
      <c r="W48" s="372"/>
      <c r="X48" s="357"/>
      <c r="Y48" s="358"/>
      <c r="Z48" s="358"/>
      <c r="AA48" s="358"/>
      <c r="AB48" s="358"/>
      <c r="AC48" s="358"/>
      <c r="AD48" s="358"/>
      <c r="AE48" s="358"/>
    </row>
    <row r="49" spans="1:31" ht="18" customHeight="1" x14ac:dyDescent="0.2">
      <c r="A49" s="248" t="s">
        <v>24</v>
      </c>
      <c r="B49" s="285"/>
      <c r="C49" s="247"/>
      <c r="D49" s="247"/>
      <c r="E49" s="301"/>
      <c r="F49" s="301"/>
      <c r="G49" s="302"/>
      <c r="H49" s="296"/>
      <c r="I49" s="296"/>
      <c r="J49" s="248"/>
      <c r="K49" s="269"/>
      <c r="L49" s="269"/>
      <c r="M49" s="554">
        <v>0</v>
      </c>
      <c r="N49" s="554">
        <f t="shared" si="15"/>
        <v>0</v>
      </c>
      <c r="O49" s="554">
        <f t="shared" si="16"/>
        <v>0</v>
      </c>
      <c r="P49" s="344" t="str">
        <f t="shared" si="17"/>
        <v>-</v>
      </c>
      <c r="Q49" s="337"/>
      <c r="R49" s="347"/>
      <c r="S49" s="347"/>
      <c r="T49" s="347"/>
      <c r="U49" s="347"/>
      <c r="V49" s="369"/>
      <c r="W49" s="372"/>
      <c r="X49" s="357"/>
      <c r="Y49" s="358"/>
      <c r="Z49" s="358"/>
      <c r="AA49" s="358"/>
      <c r="AB49" s="358"/>
      <c r="AC49" s="358"/>
      <c r="AD49" s="358"/>
      <c r="AE49" s="358"/>
    </row>
    <row r="50" spans="1:31" ht="18" customHeight="1" x14ac:dyDescent="0.2">
      <c r="A50" s="248" t="s">
        <v>25</v>
      </c>
      <c r="B50" s="285"/>
      <c r="C50" s="247"/>
      <c r="D50" s="247"/>
      <c r="E50" s="301"/>
      <c r="F50" s="301"/>
      <c r="G50" s="302"/>
      <c r="H50" s="296"/>
      <c r="I50" s="296"/>
      <c r="J50" s="248"/>
      <c r="K50" s="269"/>
      <c r="L50" s="269"/>
      <c r="M50" s="554">
        <v>0</v>
      </c>
      <c r="N50" s="554">
        <f t="shared" si="15"/>
        <v>0</v>
      </c>
      <c r="O50" s="554">
        <f t="shared" si="16"/>
        <v>0</v>
      </c>
      <c r="P50" s="344" t="str">
        <f t="shared" si="17"/>
        <v>-</v>
      </c>
      <c r="Q50" s="337"/>
      <c r="R50" s="347"/>
      <c r="S50" s="347"/>
      <c r="T50" s="347"/>
      <c r="U50" s="347"/>
      <c r="V50" s="369"/>
      <c r="W50" s="372"/>
      <c r="X50" s="357"/>
      <c r="Y50" s="358"/>
      <c r="Z50" s="358"/>
      <c r="AA50" s="358"/>
      <c r="AB50" s="358"/>
      <c r="AC50" s="358"/>
      <c r="AD50" s="358"/>
      <c r="AE50" s="358"/>
    </row>
    <row r="51" spans="1:31" ht="18" customHeight="1" x14ac:dyDescent="0.2">
      <c r="A51" s="248" t="s">
        <v>26</v>
      </c>
      <c r="B51" s="285"/>
      <c r="C51" s="247"/>
      <c r="D51" s="247"/>
      <c r="E51" s="301"/>
      <c r="F51" s="301"/>
      <c r="G51" s="302"/>
      <c r="H51" s="296"/>
      <c r="I51" s="296"/>
      <c r="J51" s="248"/>
      <c r="K51" s="269"/>
      <c r="L51" s="269"/>
      <c r="M51" s="554">
        <v>0</v>
      </c>
      <c r="N51" s="554">
        <f t="shared" si="15"/>
        <v>0</v>
      </c>
      <c r="O51" s="554">
        <f t="shared" si="16"/>
        <v>0</v>
      </c>
      <c r="P51" s="344" t="str">
        <f t="shared" si="17"/>
        <v>-</v>
      </c>
      <c r="Q51" s="337"/>
      <c r="R51" s="347"/>
      <c r="S51" s="347"/>
      <c r="T51" s="347"/>
      <c r="U51" s="347"/>
      <c r="V51" s="369"/>
      <c r="W51" s="372"/>
      <c r="X51" s="357"/>
      <c r="Y51" s="358"/>
      <c r="Z51" s="358"/>
      <c r="AA51" s="358"/>
      <c r="AB51" s="358"/>
      <c r="AC51" s="358"/>
      <c r="AD51" s="358"/>
      <c r="AE51" s="358"/>
    </row>
    <row r="52" spans="1:31" ht="18" customHeight="1" x14ac:dyDescent="0.2">
      <c r="A52" s="248" t="s">
        <v>27</v>
      </c>
      <c r="B52" s="285"/>
      <c r="C52" s="247"/>
      <c r="D52" s="247"/>
      <c r="E52" s="301"/>
      <c r="F52" s="301"/>
      <c r="G52" s="302"/>
      <c r="H52" s="296"/>
      <c r="I52" s="296"/>
      <c r="J52" s="248"/>
      <c r="K52" s="269"/>
      <c r="L52" s="269"/>
      <c r="M52" s="554">
        <v>0</v>
      </c>
      <c r="N52" s="554">
        <f t="shared" si="15"/>
        <v>0</v>
      </c>
      <c r="O52" s="554">
        <f t="shared" si="16"/>
        <v>0</v>
      </c>
      <c r="P52" s="344" t="str">
        <f t="shared" si="17"/>
        <v>-</v>
      </c>
      <c r="Q52" s="337"/>
      <c r="R52" s="347"/>
      <c r="S52" s="347"/>
      <c r="T52" s="347"/>
      <c r="U52" s="347"/>
      <c r="V52" s="369"/>
      <c r="W52" s="372"/>
      <c r="X52" s="357"/>
      <c r="Y52" s="358"/>
      <c r="Z52" s="358"/>
      <c r="AA52" s="358"/>
      <c r="AB52" s="358"/>
      <c r="AC52" s="358"/>
      <c r="AD52" s="358"/>
      <c r="AE52" s="358"/>
    </row>
    <row r="53" spans="1:31" ht="18" customHeight="1" x14ac:dyDescent="0.2">
      <c r="A53" s="248" t="s">
        <v>28</v>
      </c>
      <c r="B53" s="285"/>
      <c r="C53" s="247"/>
      <c r="D53" s="247"/>
      <c r="E53" s="301"/>
      <c r="F53" s="301"/>
      <c r="G53" s="302"/>
      <c r="H53" s="296"/>
      <c r="I53" s="296"/>
      <c r="J53" s="248"/>
      <c r="K53" s="269"/>
      <c r="L53" s="269"/>
      <c r="M53" s="554">
        <v>0</v>
      </c>
      <c r="N53" s="554">
        <f t="shared" si="15"/>
        <v>0</v>
      </c>
      <c r="O53" s="554">
        <f t="shared" si="16"/>
        <v>0</v>
      </c>
      <c r="P53" s="344" t="str">
        <f t="shared" si="17"/>
        <v>-</v>
      </c>
      <c r="Q53" s="337"/>
      <c r="R53" s="347"/>
      <c r="S53" s="347"/>
      <c r="T53" s="347"/>
      <c r="U53" s="347"/>
      <c r="V53" s="369"/>
      <c r="W53" s="372"/>
      <c r="X53" s="357"/>
      <c r="Y53" s="358"/>
      <c r="Z53" s="358"/>
      <c r="AA53" s="358"/>
      <c r="AB53" s="358"/>
      <c r="AC53" s="358"/>
      <c r="AD53" s="358"/>
      <c r="AE53" s="358"/>
    </row>
    <row r="54" spans="1:31" ht="18" customHeight="1" thickBot="1" x14ac:dyDescent="0.25">
      <c r="A54" s="248" t="s">
        <v>259</v>
      </c>
      <c r="B54" s="285"/>
      <c r="C54" s="247"/>
      <c r="D54" s="247"/>
      <c r="E54" s="301"/>
      <c r="F54" s="301"/>
      <c r="G54" s="302"/>
      <c r="H54" s="296"/>
      <c r="I54" s="296"/>
      <c r="J54" s="248"/>
      <c r="K54" s="269"/>
      <c r="L54" s="269"/>
      <c r="M54" s="554">
        <v>0</v>
      </c>
      <c r="N54" s="554">
        <f t="shared" si="15"/>
        <v>0</v>
      </c>
      <c r="O54" s="554">
        <f t="shared" si="16"/>
        <v>0</v>
      </c>
      <c r="P54" s="344" t="str">
        <f t="shared" si="17"/>
        <v>-</v>
      </c>
      <c r="Q54" s="337"/>
      <c r="R54" s="336"/>
      <c r="S54" s="336"/>
      <c r="T54" s="336"/>
      <c r="U54" s="336"/>
      <c r="V54" s="369"/>
      <c r="W54" s="372"/>
      <c r="X54" s="359"/>
      <c r="Y54" s="360"/>
      <c r="Z54" s="360"/>
      <c r="AA54" s="360"/>
      <c r="AB54" s="360"/>
      <c r="AC54" s="360"/>
      <c r="AD54" s="360"/>
      <c r="AE54" s="360"/>
    </row>
    <row r="55" spans="1:31" ht="28.5" customHeight="1" thickBot="1" x14ac:dyDescent="0.2">
      <c r="A55" s="298" t="s">
        <v>293</v>
      </c>
      <c r="B55" s="282">
        <f>SUM(B47:B54)</f>
        <v>0</v>
      </c>
      <c r="C55" s="304"/>
      <c r="D55" s="304"/>
      <c r="E55" s="305"/>
      <c r="F55" s="305"/>
      <c r="G55" s="306"/>
      <c r="H55" s="305"/>
      <c r="I55" s="305"/>
      <c r="J55" s="305"/>
      <c r="K55" s="308"/>
      <c r="L55" s="299"/>
      <c r="M55" s="564">
        <f>SUM(M48:M54)</f>
        <v>0</v>
      </c>
      <c r="N55" s="532">
        <v>0</v>
      </c>
      <c r="O55" s="528"/>
      <c r="P55" s="528"/>
      <c r="Q55" s="528"/>
      <c r="R55" s="555">
        <f>IF(OR($N$2="Contrat AgroViti GE",$N$2="Contrat AgroViti PME"),N55*$Q$3,IF($N$3="LR",N55*$Q$3*0.37,N55*$Q$3*0.47))</f>
        <v>0</v>
      </c>
      <c r="S55" s="555">
        <f>IF(OR($N$2="Contrat AgroViti GE",$N$2="Contrat AgroViti PME"),0,(N55*$Q$3)-R55)</f>
        <v>0</v>
      </c>
      <c r="T55" s="532">
        <v>0</v>
      </c>
      <c r="U55" s="528">
        <v>0</v>
      </c>
      <c r="V55" s="529">
        <v>0</v>
      </c>
      <c r="W55" s="370"/>
      <c r="X55" s="640" t="s">
        <v>293</v>
      </c>
      <c r="Y55" s="641"/>
      <c r="Z55" s="641"/>
      <c r="AA55" s="642"/>
      <c r="AB55" s="361">
        <v>0</v>
      </c>
      <c r="AC55" s="361">
        <v>0</v>
      </c>
      <c r="AD55" s="361">
        <v>0</v>
      </c>
      <c r="AE55" s="361">
        <v>0</v>
      </c>
    </row>
    <row r="56" spans="1:31" s="316" customFormat="1" ht="45.75" customHeight="1" thickBot="1" x14ac:dyDescent="0.25">
      <c r="A56" s="309" t="s">
        <v>352</v>
      </c>
      <c r="B56" s="286"/>
      <c r="C56" s="310"/>
      <c r="D56" s="310"/>
      <c r="E56" s="311"/>
      <c r="F56" s="311"/>
      <c r="G56" s="312"/>
      <c r="H56" s="313"/>
      <c r="I56" s="313"/>
      <c r="J56" s="311"/>
      <c r="K56" s="314"/>
      <c r="L56" s="315"/>
      <c r="M56" s="554">
        <v>0</v>
      </c>
      <c r="N56" s="554">
        <f>B56-M56</f>
        <v>0</v>
      </c>
      <c r="O56" s="341"/>
      <c r="P56" s="341"/>
      <c r="Q56" s="341"/>
      <c r="R56" s="553">
        <f>IF(OR($N$2="Contrat AgroViti GE",$N$2="Contrat AgroViti PME"),N56*$Q$3,IF($N$3="LR",N56*$Q$3*0.37,N56*$Q$3*0.47))</f>
        <v>0</v>
      </c>
      <c r="S56" s="553">
        <f>IF(OR($N$2="Contrat AgroViti GE",$N$2="Contrat AgroViti PME"),0,(N56*$Q$3)-R56)</f>
        <v>0</v>
      </c>
      <c r="T56" s="517"/>
      <c r="U56" s="517"/>
      <c r="V56" s="518"/>
      <c r="W56" s="374"/>
      <c r="X56" s="643"/>
      <c r="Y56" s="644"/>
      <c r="Z56" s="644"/>
      <c r="AA56" s="645"/>
      <c r="AB56" s="364"/>
      <c r="AC56" s="364"/>
      <c r="AD56" s="364"/>
      <c r="AE56" s="364"/>
    </row>
    <row r="57" spans="1:31" s="271" customFormat="1" ht="24.95" customHeight="1" thickBot="1" x14ac:dyDescent="0.25">
      <c r="A57" s="317" t="s">
        <v>29</v>
      </c>
      <c r="B57" s="287">
        <f>B9+B18+B25+B32+B39+B46+B55+B56</f>
        <v>0</v>
      </c>
      <c r="C57" s="318"/>
      <c r="D57" s="318"/>
      <c r="E57" s="285"/>
      <c r="F57" s="285"/>
      <c r="G57" s="319"/>
      <c r="H57" s="285"/>
      <c r="I57" s="285"/>
      <c r="J57" s="269"/>
      <c r="K57" s="269"/>
      <c r="L57" s="269"/>
      <c r="M57" s="506">
        <f>M9+M18+M25+M32+M39+M46+M55+M56</f>
        <v>0</v>
      </c>
      <c r="N57" s="506">
        <f>N9+N18+N25+N32+N39+N46+N55+N56</f>
        <v>0</v>
      </c>
      <c r="O57" s="527"/>
      <c r="P57" s="527"/>
      <c r="Q57" s="527"/>
      <c r="R57" s="506">
        <f>R9+R18+R25+R32+R39+R46+R55+R56</f>
        <v>0</v>
      </c>
      <c r="S57" s="506">
        <f>S9+S18+S25+S32+S39+S46+S55+S56</f>
        <v>0</v>
      </c>
      <c r="T57" s="506">
        <f>T9+T18+T25+T32+T39+T46+T55+T56</f>
        <v>0</v>
      </c>
      <c r="U57" s="506">
        <f>U9+U18+U25+U32+U39+U46+U55+U56</f>
        <v>0</v>
      </c>
      <c r="V57" s="506">
        <f>V9+V18+V25+V32+V39+V46+V55+V56</f>
        <v>0</v>
      </c>
      <c r="W57" s="375"/>
      <c r="X57" s="634" t="s">
        <v>179</v>
      </c>
      <c r="Y57" s="635"/>
      <c r="Z57" s="635"/>
      <c r="AA57" s="636"/>
      <c r="AB57" s="365">
        <v>0</v>
      </c>
      <c r="AC57" s="365">
        <v>0</v>
      </c>
      <c r="AD57" s="365">
        <v>0</v>
      </c>
      <c r="AE57" s="365">
        <v>0</v>
      </c>
    </row>
    <row r="59" spans="1:31" ht="6" customHeight="1" x14ac:dyDescent="0.15">
      <c r="A59" s="320"/>
    </row>
    <row r="60" spans="1:31" x14ac:dyDescent="0.15">
      <c r="A60" s="321" t="s">
        <v>30</v>
      </c>
    </row>
    <row r="61" spans="1:31" ht="11.1" customHeight="1" x14ac:dyDescent="0.15">
      <c r="A61" s="322" t="s">
        <v>353</v>
      </c>
    </row>
    <row r="62" spans="1:31" ht="11.1" customHeight="1" x14ac:dyDescent="0.15">
      <c r="A62" s="322" t="s">
        <v>354</v>
      </c>
    </row>
    <row r="63" spans="1:31" ht="11.1" customHeight="1" x14ac:dyDescent="0.15">
      <c r="A63" s="322" t="s">
        <v>355</v>
      </c>
    </row>
    <row r="64" spans="1:31" ht="29.25" customHeight="1" x14ac:dyDescent="0.2">
      <c r="M64" s="504" t="s">
        <v>471</v>
      </c>
      <c r="N64" s="505">
        <v>0</v>
      </c>
      <c r="O64" s="501"/>
      <c r="P64" s="502"/>
      <c r="Q64" s="502"/>
      <c r="R64" s="505">
        <v>0</v>
      </c>
      <c r="S64" s="505">
        <v>0</v>
      </c>
    </row>
    <row r="65" spans="1:30" ht="12.75" x14ac:dyDescent="0.2">
      <c r="M65" s="468"/>
      <c r="N65" s="503"/>
      <c r="O65" s="501"/>
      <c r="P65" s="502"/>
      <c r="Q65" s="502"/>
      <c r="R65" s="503"/>
      <c r="S65" s="503"/>
    </row>
    <row r="66" spans="1:30" ht="39.75" hidden="1" customHeight="1" x14ac:dyDescent="0.2">
      <c r="A66" s="609" t="s">
        <v>415</v>
      </c>
      <c r="B66" s="610"/>
      <c r="C66" s="610"/>
      <c r="D66" s="610"/>
      <c r="E66" s="611"/>
      <c r="J66" s="614" t="s">
        <v>416</v>
      </c>
      <c r="K66" s="620"/>
      <c r="L66" s="621"/>
      <c r="N66" s="616" t="s">
        <v>488</v>
      </c>
      <c r="O66" s="617"/>
      <c r="P66" s="618"/>
      <c r="R66" s="614" t="s">
        <v>417</v>
      </c>
      <c r="S66" s="615"/>
      <c r="T66" s="615"/>
      <c r="U66" s="615"/>
      <c r="V66" s="615"/>
      <c r="X66" s="545" t="s">
        <v>414</v>
      </c>
      <c r="Y66" s="541"/>
      <c r="Z66" s="540"/>
      <c r="AA66" s="540"/>
      <c r="AB66" s="540"/>
      <c r="AC66" s="540"/>
      <c r="AD66" s="540"/>
    </row>
    <row r="67" spans="1:30" ht="51" hidden="1" x14ac:dyDescent="0.15">
      <c r="A67" s="471" t="s">
        <v>421</v>
      </c>
      <c r="B67" s="472" t="s">
        <v>407</v>
      </c>
      <c r="C67" s="473" t="s">
        <v>470</v>
      </c>
      <c r="D67" s="474" t="s">
        <v>423</v>
      </c>
      <c r="E67" s="475" t="s">
        <v>424</v>
      </c>
      <c r="J67" s="497" t="s">
        <v>425</v>
      </c>
      <c r="K67" s="497" t="s">
        <v>426</v>
      </c>
      <c r="L67" s="497" t="s">
        <v>427</v>
      </c>
      <c r="N67" s="507" t="s">
        <v>428</v>
      </c>
      <c r="O67" s="508" t="s">
        <v>422</v>
      </c>
      <c r="P67" s="508" t="s">
        <v>423</v>
      </c>
      <c r="R67" s="612" t="s">
        <v>428</v>
      </c>
      <c r="S67" s="612" t="s">
        <v>429</v>
      </c>
      <c r="T67" s="612"/>
      <c r="U67" s="613" t="s">
        <v>489</v>
      </c>
      <c r="V67" s="613"/>
      <c r="X67" s="629" t="s">
        <v>418</v>
      </c>
      <c r="Y67" s="630"/>
      <c r="Z67" s="629" t="s">
        <v>419</v>
      </c>
      <c r="AA67" s="646"/>
      <c r="AB67" s="630"/>
      <c r="AC67" s="629" t="s">
        <v>420</v>
      </c>
      <c r="AD67" s="630"/>
    </row>
    <row r="68" spans="1:30" ht="51.75" hidden="1" customHeight="1" x14ac:dyDescent="0.2">
      <c r="A68" s="476" t="s">
        <v>437</v>
      </c>
      <c r="B68" s="477">
        <f>'annexe 3'!K11</f>
        <v>0</v>
      </c>
      <c r="C68" s="478">
        <f>'annexe 3'!L11</f>
        <v>0</v>
      </c>
      <c r="D68" s="479" t="e">
        <f>C68/B68</f>
        <v>#DIV/0!</v>
      </c>
      <c r="E68" s="480">
        <f>'annexe 3'!L11</f>
        <v>0</v>
      </c>
      <c r="J68" s="498" t="s">
        <v>438</v>
      </c>
      <c r="K68" s="500">
        <f>R57</f>
        <v>0</v>
      </c>
      <c r="L68" s="499">
        <f>S57</f>
        <v>0</v>
      </c>
      <c r="N68" s="509" t="s">
        <v>439</v>
      </c>
      <c r="O68" s="510">
        <f>C73-C69</f>
        <v>0</v>
      </c>
      <c r="P68" s="511" t="e">
        <f t="shared" ref="P68:P73" si="18">O68/$O$74</f>
        <v>#DIV/0!</v>
      </c>
      <c r="R68" s="612"/>
      <c r="S68" s="519" t="s">
        <v>422</v>
      </c>
      <c r="T68" s="522" t="s">
        <v>423</v>
      </c>
      <c r="U68" s="519" t="s">
        <v>422</v>
      </c>
      <c r="V68" s="519" t="s">
        <v>423</v>
      </c>
      <c r="X68" s="538" t="s">
        <v>430</v>
      </c>
      <c r="Y68" s="538" t="s">
        <v>431</v>
      </c>
      <c r="Z68" s="538" t="s">
        <v>432</v>
      </c>
      <c r="AA68" s="538" t="s">
        <v>433</v>
      </c>
      <c r="AB68" s="538" t="s">
        <v>434</v>
      </c>
      <c r="AC68" s="538" t="s">
        <v>435</v>
      </c>
      <c r="AD68" s="538" t="s">
        <v>436</v>
      </c>
    </row>
    <row r="69" spans="1:30" ht="25.5" hidden="1" x14ac:dyDescent="0.2">
      <c r="A69" s="481" t="s">
        <v>441</v>
      </c>
      <c r="B69" s="482">
        <f>'annexe 2ter'!J27</f>
        <v>0</v>
      </c>
      <c r="C69" s="483">
        <f>'annexe 2ter'!J28</f>
        <v>0</v>
      </c>
      <c r="D69" s="479" t="e">
        <f t="shared" ref="D69:D74" si="19">C69/B69</f>
        <v>#DIV/0!</v>
      </c>
      <c r="E69" s="484">
        <f>'annexe 2ter'!J28</f>
        <v>0</v>
      </c>
      <c r="J69" s="498" t="s">
        <v>442</v>
      </c>
      <c r="K69" s="499">
        <f>U57</f>
        <v>0</v>
      </c>
      <c r="L69" s="499">
        <f>V57</f>
        <v>0</v>
      </c>
      <c r="N69" s="513" t="s">
        <v>442</v>
      </c>
      <c r="O69" s="510">
        <f>U57</f>
        <v>0</v>
      </c>
      <c r="P69" s="511" t="e">
        <f t="shared" si="18"/>
        <v>#DIV/0!</v>
      </c>
      <c r="R69" s="520" t="s">
        <v>438</v>
      </c>
      <c r="S69" s="523">
        <f>C73-C69</f>
        <v>0</v>
      </c>
      <c r="T69" s="521" t="e">
        <f t="shared" ref="T69:T74" si="20">S69/$S$75</f>
        <v>#DIV/0!</v>
      </c>
      <c r="U69" s="523">
        <f>R9+R18+R55</f>
        <v>0</v>
      </c>
      <c r="V69" s="521" t="e">
        <f>U69/$U$73</f>
        <v>#DIV/0!</v>
      </c>
      <c r="X69" s="538" t="s">
        <v>0</v>
      </c>
      <c r="Y69" s="539">
        <f>B9</f>
        <v>0</v>
      </c>
      <c r="Z69" s="539">
        <f>N9</f>
        <v>0</v>
      </c>
      <c r="AA69" s="539">
        <f>N9</f>
        <v>0</v>
      </c>
      <c r="AB69" s="539">
        <f>N9</f>
        <v>0</v>
      </c>
      <c r="AC69" s="538"/>
      <c r="AD69" s="539">
        <f>M9</f>
        <v>0</v>
      </c>
    </row>
    <row r="70" spans="1:30" ht="38.25" hidden="1" x14ac:dyDescent="0.2">
      <c r="A70" s="485" t="s">
        <v>444</v>
      </c>
      <c r="B70" s="482">
        <f>N57</f>
        <v>0</v>
      </c>
      <c r="C70" s="483">
        <f>R57</f>
        <v>0</v>
      </c>
      <c r="D70" s="479" t="e">
        <f t="shared" si="19"/>
        <v>#DIV/0!</v>
      </c>
      <c r="E70" s="484"/>
      <c r="J70" s="498" t="s">
        <v>445</v>
      </c>
      <c r="K70" s="499">
        <f>T57</f>
        <v>0</v>
      </c>
      <c r="L70" s="499">
        <v>0</v>
      </c>
      <c r="N70" s="509" t="s">
        <v>446</v>
      </c>
      <c r="O70" s="510">
        <f>T57</f>
        <v>0</v>
      </c>
      <c r="P70" s="511" t="e">
        <f t="shared" si="18"/>
        <v>#DIV/0!</v>
      </c>
      <c r="R70" s="520" t="s">
        <v>446</v>
      </c>
      <c r="S70" s="523">
        <f>T57</f>
        <v>0</v>
      </c>
      <c r="T70" s="521" t="e">
        <f t="shared" si="20"/>
        <v>#DIV/0!</v>
      </c>
      <c r="U70" s="523">
        <f>T9+T18+T55</f>
        <v>0</v>
      </c>
      <c r="V70" s="562" t="e">
        <f t="shared" ref="V70:V72" si="21">U70/$U$73</f>
        <v>#DIV/0!</v>
      </c>
      <c r="X70" s="538" t="s">
        <v>440</v>
      </c>
      <c r="Y70" s="539">
        <f>B18</f>
        <v>0</v>
      </c>
      <c r="Z70" s="542">
        <f>N18</f>
        <v>0</v>
      </c>
      <c r="AA70" s="542">
        <f>N18</f>
        <v>0</v>
      </c>
      <c r="AB70" s="542">
        <f>N18</f>
        <v>0</v>
      </c>
      <c r="AC70" s="538"/>
      <c r="AD70" s="539">
        <f>M12</f>
        <v>0</v>
      </c>
    </row>
    <row r="71" spans="1:30" ht="63.75" hidden="1" x14ac:dyDescent="0.2">
      <c r="A71" s="481" t="s">
        <v>486</v>
      </c>
      <c r="B71" s="482">
        <f>'annexe 3'!K20</f>
        <v>0</v>
      </c>
      <c r="C71" s="486">
        <f>'annexe 3'!L20</f>
        <v>0</v>
      </c>
      <c r="D71" s="479" t="e">
        <f t="shared" si="19"/>
        <v>#DIV/0!</v>
      </c>
      <c r="E71" s="484">
        <f>'annexe 3'!L20</f>
        <v>0</v>
      </c>
      <c r="J71" s="498" t="s">
        <v>448</v>
      </c>
      <c r="K71" s="500"/>
      <c r="L71" s="500"/>
      <c r="N71" s="509" t="s">
        <v>449</v>
      </c>
      <c r="O71" s="510">
        <f>S57+V57</f>
        <v>0</v>
      </c>
      <c r="P71" s="511" t="e">
        <f t="shared" si="18"/>
        <v>#DIV/0!</v>
      </c>
      <c r="R71" s="520" t="s">
        <v>450</v>
      </c>
      <c r="S71" s="523">
        <f>U57</f>
        <v>0</v>
      </c>
      <c r="T71" s="521" t="e">
        <f t="shared" si="20"/>
        <v>#DIV/0!</v>
      </c>
      <c r="U71" s="523">
        <f>U9+U18+U55</f>
        <v>0</v>
      </c>
      <c r="V71" s="562" t="e">
        <f t="shared" si="21"/>
        <v>#DIV/0!</v>
      </c>
      <c r="X71" s="538" t="s">
        <v>443</v>
      </c>
      <c r="Y71" s="539">
        <f>B25</f>
        <v>0</v>
      </c>
      <c r="Z71" s="542">
        <f>N25</f>
        <v>0</v>
      </c>
      <c r="AA71" s="542">
        <f>N25</f>
        <v>0</v>
      </c>
      <c r="AB71" s="542">
        <f>N25</f>
        <v>0</v>
      </c>
      <c r="AC71" s="538"/>
      <c r="AD71" s="539">
        <f>M25</f>
        <v>0</v>
      </c>
    </row>
    <row r="72" spans="1:30" ht="26.25" hidden="1" customHeight="1" x14ac:dyDescent="0.2">
      <c r="A72" s="557" t="s">
        <v>487</v>
      </c>
      <c r="B72" s="559">
        <f>'annexe 3'!K31</f>
        <v>0</v>
      </c>
      <c r="C72" s="561">
        <f>'annexe 3'!L31</f>
        <v>0</v>
      </c>
      <c r="D72" s="558" t="e">
        <f t="shared" si="19"/>
        <v>#DIV/0!</v>
      </c>
      <c r="E72" s="560"/>
      <c r="J72" s="493" t="s">
        <v>452</v>
      </c>
      <c r="K72" s="624">
        <f>K68+K69+K70+K71+L68+L69+L70+L71</f>
        <v>0</v>
      </c>
      <c r="L72" s="625"/>
      <c r="N72" s="508" t="s">
        <v>453</v>
      </c>
      <c r="O72" s="515">
        <f>O68+O69+O70+O71</f>
        <v>0</v>
      </c>
      <c r="P72" s="511" t="e">
        <f t="shared" si="18"/>
        <v>#DIV/0!</v>
      </c>
      <c r="R72" s="520" t="s">
        <v>449</v>
      </c>
      <c r="S72" s="523">
        <f>S57+V57</f>
        <v>0</v>
      </c>
      <c r="T72" s="521" t="e">
        <f t="shared" si="20"/>
        <v>#DIV/0!</v>
      </c>
      <c r="U72" s="523">
        <f>S9+S18+S55+V9+V18+V55</f>
        <v>0</v>
      </c>
      <c r="V72" s="562" t="e">
        <f t="shared" si="21"/>
        <v>#DIV/0!</v>
      </c>
      <c r="X72" s="538" t="s">
        <v>447</v>
      </c>
      <c r="Y72" s="539">
        <f>B32</f>
        <v>0</v>
      </c>
      <c r="Z72" s="542">
        <f>N32</f>
        <v>0</v>
      </c>
      <c r="AA72" s="542">
        <f>N32</f>
        <v>0</v>
      </c>
      <c r="AB72" s="542">
        <f>N32</f>
        <v>0</v>
      </c>
      <c r="AC72" s="538"/>
      <c r="AD72" s="539">
        <f>M32</f>
        <v>0</v>
      </c>
    </row>
    <row r="73" spans="1:30" ht="38.25" hidden="1" x14ac:dyDescent="0.15">
      <c r="A73" s="487" t="s">
        <v>308</v>
      </c>
      <c r="B73" s="488">
        <f>B68+B69+B70+B71</f>
        <v>0</v>
      </c>
      <c r="C73" s="514">
        <f>C68+C69+C70+C71</f>
        <v>0</v>
      </c>
      <c r="D73" s="469" t="e">
        <f t="shared" si="19"/>
        <v>#DIV/0!</v>
      </c>
      <c r="E73" s="489">
        <f>E68+E69+E70+E71</f>
        <v>0</v>
      </c>
      <c r="J73" s="494" t="s">
        <v>456</v>
      </c>
      <c r="K73" s="622"/>
      <c r="L73" s="623"/>
      <c r="N73" s="509" t="s">
        <v>455</v>
      </c>
      <c r="O73" s="516">
        <f>O74-O72</f>
        <v>0</v>
      </c>
      <c r="P73" s="511" t="e">
        <f t="shared" si="18"/>
        <v>#DIV/0!</v>
      </c>
      <c r="R73" s="519" t="s">
        <v>453</v>
      </c>
      <c r="S73" s="524">
        <f>S69+S70+S71+S72</f>
        <v>0</v>
      </c>
      <c r="T73" s="525" t="e">
        <f t="shared" si="20"/>
        <v>#DIV/0!</v>
      </c>
      <c r="U73" s="524">
        <f>U69+U70+U71+U72</f>
        <v>0</v>
      </c>
      <c r="V73" s="563" t="e">
        <f>V69+V70+V71+V72</f>
        <v>#DIV/0!</v>
      </c>
      <c r="X73" s="538" t="s">
        <v>451</v>
      </c>
      <c r="Y73" s="539">
        <f>B39</f>
        <v>0</v>
      </c>
      <c r="Z73" s="542">
        <f>N39</f>
        <v>0</v>
      </c>
      <c r="AA73" s="542">
        <f>N39</f>
        <v>0</v>
      </c>
      <c r="AB73" s="542">
        <f>N39</f>
        <v>0</v>
      </c>
      <c r="AC73" s="538"/>
      <c r="AD73" s="539">
        <f>M39</f>
        <v>0</v>
      </c>
    </row>
    <row r="74" spans="1:30" ht="51" hidden="1" customHeight="1" x14ac:dyDescent="0.2">
      <c r="A74" s="476" t="s">
        <v>468</v>
      </c>
      <c r="B74" s="482">
        <v>0</v>
      </c>
      <c r="C74" s="490">
        <v>0</v>
      </c>
      <c r="D74" s="479" t="e">
        <f t="shared" si="19"/>
        <v>#DIV/0!</v>
      </c>
      <c r="E74" s="480">
        <v>0</v>
      </c>
      <c r="J74" s="494" t="s">
        <v>458</v>
      </c>
      <c r="K74" s="628"/>
      <c r="L74" s="608"/>
      <c r="N74" s="508" t="s">
        <v>459</v>
      </c>
      <c r="O74" s="524">
        <f>N57</f>
        <v>0</v>
      </c>
      <c r="P74" s="512">
        <v>1</v>
      </c>
      <c r="R74" s="520" t="s">
        <v>455</v>
      </c>
      <c r="S74" s="523">
        <f>S75-S73</f>
        <v>0</v>
      </c>
      <c r="T74" s="521" t="e">
        <f t="shared" si="20"/>
        <v>#DIV/0!</v>
      </c>
      <c r="U74" s="523"/>
      <c r="V74" s="521"/>
      <c r="X74" s="538" t="s">
        <v>454</v>
      </c>
      <c r="Y74" s="539">
        <f>B46</f>
        <v>0</v>
      </c>
      <c r="Z74" s="542">
        <f>N46</f>
        <v>0</v>
      </c>
      <c r="AA74" s="542">
        <f>N46</f>
        <v>0</v>
      </c>
      <c r="AB74" s="542">
        <f>N46</f>
        <v>0</v>
      </c>
      <c r="AC74" s="538"/>
      <c r="AD74" s="539">
        <f>M46</f>
        <v>0</v>
      </c>
    </row>
    <row r="75" spans="1:30" ht="38.25" hidden="1" x14ac:dyDescent="0.2">
      <c r="A75" s="606" t="s">
        <v>457</v>
      </c>
      <c r="B75" s="607"/>
      <c r="C75" s="607"/>
      <c r="D75" s="608"/>
      <c r="E75" s="491">
        <v>0</v>
      </c>
      <c r="J75" s="495" t="s">
        <v>460</v>
      </c>
      <c r="K75" s="626">
        <f>K73+K74</f>
        <v>0</v>
      </c>
      <c r="L75" s="627"/>
      <c r="N75" s="619"/>
      <c r="O75" s="619"/>
      <c r="P75" s="619"/>
      <c r="R75" s="519" t="s">
        <v>459</v>
      </c>
      <c r="S75" s="523">
        <f>N57+'annexe 3'!K34</f>
        <v>0</v>
      </c>
      <c r="T75" s="526" t="e">
        <f>T73+T74</f>
        <v>#DIV/0!</v>
      </c>
      <c r="U75" s="523"/>
      <c r="V75" s="526"/>
      <c r="X75" s="538" t="s">
        <v>292</v>
      </c>
      <c r="Y75" s="539">
        <f>B55</f>
        <v>0</v>
      </c>
      <c r="Z75" s="542">
        <f>N55</f>
        <v>0</v>
      </c>
      <c r="AA75" s="542">
        <f>N55</f>
        <v>0</v>
      </c>
      <c r="AB75" s="542">
        <f>N55</f>
        <v>0</v>
      </c>
      <c r="AC75" s="538"/>
      <c r="AD75" s="539">
        <f>M55</f>
        <v>0</v>
      </c>
    </row>
    <row r="76" spans="1:30" ht="25.5" hidden="1" x14ac:dyDescent="0.2">
      <c r="A76" s="470"/>
      <c r="B76" s="470"/>
      <c r="C76" s="470"/>
      <c r="D76" s="470"/>
      <c r="E76" s="492">
        <f>IF((E73+E74+E75)&lt;=200000,(+E73+E74+E75),"ALERTE")</f>
        <v>0</v>
      </c>
      <c r="J76" s="494" t="s">
        <v>462</v>
      </c>
      <c r="K76" s="605"/>
      <c r="L76" s="605"/>
      <c r="X76" s="600" t="s">
        <v>461</v>
      </c>
      <c r="Y76" s="601"/>
      <c r="Z76" s="543">
        <f>SUM(Z69:Z75)</f>
        <v>0</v>
      </c>
      <c r="AA76" s="543">
        <f>SUM(AA69:AA75)</f>
        <v>0</v>
      </c>
      <c r="AB76" s="543">
        <f t="shared" ref="AB76:AD76" si="22">SUM(AB69:AB75)</f>
        <v>0</v>
      </c>
      <c r="AC76" s="538"/>
      <c r="AD76" s="543">
        <f t="shared" si="22"/>
        <v>0</v>
      </c>
    </row>
    <row r="77" spans="1:30" ht="25.5" hidden="1" customHeight="1" x14ac:dyDescent="0.15">
      <c r="J77" s="495" t="s">
        <v>465</v>
      </c>
      <c r="K77" s="602">
        <f>K72+K75-K76</f>
        <v>0</v>
      </c>
      <c r="L77" s="603"/>
      <c r="R77" s="599" t="s">
        <v>472</v>
      </c>
      <c r="S77" s="599"/>
      <c r="T77" s="599"/>
      <c r="U77" s="599"/>
      <c r="V77" s="599"/>
      <c r="X77" s="600" t="s">
        <v>463</v>
      </c>
      <c r="Y77" s="601"/>
      <c r="Z77" s="544"/>
      <c r="AA77" s="544"/>
      <c r="AB77" s="544" t="s">
        <v>464</v>
      </c>
      <c r="AC77" s="538"/>
      <c r="AD77" s="544"/>
    </row>
    <row r="78" spans="1:30" ht="38.25" hidden="1" x14ac:dyDescent="0.15">
      <c r="J78" s="496" t="s">
        <v>469</v>
      </c>
      <c r="K78" s="604"/>
      <c r="L78" s="604"/>
    </row>
  </sheetData>
  <mergeCells count="37">
    <mergeCell ref="B5:E5"/>
    <mergeCell ref="F5:F6"/>
    <mergeCell ref="H5:I5"/>
    <mergeCell ref="G5:G6"/>
    <mergeCell ref="M5:W5"/>
    <mergeCell ref="AC67:AD67"/>
    <mergeCell ref="X67:Y67"/>
    <mergeCell ref="X5:AE5"/>
    <mergeCell ref="X57:AA57"/>
    <mergeCell ref="X9:AA9"/>
    <mergeCell ref="X18:AA18"/>
    <mergeCell ref="X25:AA25"/>
    <mergeCell ref="X32:AA32"/>
    <mergeCell ref="X39:AA39"/>
    <mergeCell ref="X46:AA46"/>
    <mergeCell ref="X55:AA55"/>
    <mergeCell ref="X56:AA56"/>
    <mergeCell ref="Z67:AB67"/>
    <mergeCell ref="A75:D75"/>
    <mergeCell ref="A66:E66"/>
    <mergeCell ref="S67:T67"/>
    <mergeCell ref="U67:V67"/>
    <mergeCell ref="R67:R68"/>
    <mergeCell ref="R66:V66"/>
    <mergeCell ref="N66:P66"/>
    <mergeCell ref="N75:P75"/>
    <mergeCell ref="J66:L66"/>
    <mergeCell ref="K73:L73"/>
    <mergeCell ref="K72:L72"/>
    <mergeCell ref="K75:L75"/>
    <mergeCell ref="K74:L74"/>
    <mergeCell ref="R77:V77"/>
    <mergeCell ref="X77:Y77"/>
    <mergeCell ref="X76:Y76"/>
    <mergeCell ref="K77:L77"/>
    <mergeCell ref="K78:L78"/>
    <mergeCell ref="K76:L76"/>
  </mergeCells>
  <dataValidations count="3">
    <dataValidation type="list" allowBlank="1" showInputMessage="1" showErrorMessage="1" sqref="P2">
      <formula1>$AJ$2:$AJ$3</formula1>
    </dataValidation>
    <dataValidation type="list" allowBlank="1" showInputMessage="1" showErrorMessage="1" sqref="N2">
      <formula1>$AG$2:$AG$5</formula1>
    </dataValidation>
    <dataValidation type="list" allowBlank="1" showInputMessage="1" showErrorMessage="1" sqref="N3">
      <formula1>$AL$2:$AL$3</formula1>
    </dataValidation>
  </dataValidations>
  <printOptions horizontalCentered="1"/>
  <pageMargins left="0.23622047244094491" right="0.23622047244094491" top="0.47244094488188981" bottom="0.35433070866141736" header="0.51181102362204722" footer="0.23622047244094491"/>
  <pageSetup paperSize="9" scale="76" firstPageNumber="0" fitToHeight="0" orientation="landscape" r:id="rId1"/>
  <headerFooter>
    <oddFooter>&amp;C&amp;8Date de mise à jour : 06/02/2018&amp;R&amp;8&amp;A</oddFooter>
  </headerFooter>
  <rowBreaks count="1" manualBreakCount="1">
    <brk id="3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FFFFFF"/>
    <pageSetUpPr fitToPage="1"/>
  </sheetPr>
  <dimension ref="A2:J40"/>
  <sheetViews>
    <sheetView view="pageBreakPreview" zoomScale="120" zoomScaleNormal="137" zoomScalePageLayoutView="120" workbookViewId="0">
      <selection activeCell="A11" sqref="A11"/>
    </sheetView>
  </sheetViews>
  <sheetFormatPr baseColWidth="10" defaultColWidth="9.140625" defaultRowHeight="12.75" x14ac:dyDescent="0.2"/>
  <cols>
    <col min="1" max="1" width="16.140625"/>
    <col min="2" max="2" width="13.28515625"/>
    <col min="3" max="3" width="15.42578125"/>
    <col min="4" max="4" width="14.42578125"/>
    <col min="5" max="5" width="10.7109375"/>
    <col min="6" max="6" width="13.42578125"/>
    <col min="7" max="7" width="13.28515625"/>
    <col min="8" max="8" width="14.7109375"/>
    <col min="9" max="9" width="16.42578125"/>
    <col min="10" max="10" width="12.5703125"/>
    <col min="11" max="1025" width="10.7109375"/>
  </cols>
  <sheetData>
    <row r="2" spans="1:10" ht="14.25" x14ac:dyDescent="0.2">
      <c r="A2" s="658" t="s">
        <v>303</v>
      </c>
      <c r="B2" s="658"/>
      <c r="C2" s="658"/>
      <c r="D2" s="658"/>
      <c r="E2" s="658"/>
      <c r="F2" s="658"/>
      <c r="G2" s="658"/>
      <c r="H2" s="658"/>
      <c r="I2" s="658"/>
      <c r="J2" s="658"/>
    </row>
    <row r="3" spans="1:10" ht="14.25" x14ac:dyDescent="0.2">
      <c r="A3" s="14"/>
      <c r="B3" s="14"/>
      <c r="C3" s="14"/>
      <c r="D3" s="14"/>
      <c r="E3" s="14"/>
      <c r="F3" s="15"/>
      <c r="G3" s="15"/>
      <c r="H3" s="15"/>
      <c r="I3" s="15"/>
      <c r="J3" s="15"/>
    </row>
    <row r="4" spans="1:10" ht="14.85" customHeight="1" x14ac:dyDescent="0.2">
      <c r="A4" s="659" t="s">
        <v>31</v>
      </c>
      <c r="B4" s="659"/>
      <c r="C4" s="659"/>
      <c r="D4" s="659"/>
      <c r="E4" s="659"/>
      <c r="F4" s="659"/>
      <c r="G4" s="659"/>
      <c r="H4" s="659"/>
      <c r="I4" s="659"/>
      <c r="J4" s="659"/>
    </row>
    <row r="5" spans="1:10" s="213" customFormat="1" ht="113.25" customHeight="1" x14ac:dyDescent="0.2">
      <c r="A5" s="214" t="s">
        <v>32</v>
      </c>
      <c r="B5" s="214" t="s">
        <v>33</v>
      </c>
      <c r="C5" s="214" t="s">
        <v>34</v>
      </c>
      <c r="D5" s="214" t="s">
        <v>35</v>
      </c>
      <c r="E5" s="660" t="s">
        <v>36</v>
      </c>
      <c r="F5" s="660"/>
      <c r="G5" s="660" t="s">
        <v>37</v>
      </c>
      <c r="H5" s="660"/>
      <c r="I5" s="214" t="s">
        <v>38</v>
      </c>
      <c r="J5" s="214" t="s">
        <v>39</v>
      </c>
    </row>
    <row r="6" spans="1:10" s="213" customFormat="1" ht="62.25" customHeight="1" x14ac:dyDescent="0.2">
      <c r="A6" s="215"/>
      <c r="B6" s="215"/>
      <c r="C6" s="215"/>
      <c r="D6" s="215"/>
      <c r="E6" s="214" t="s">
        <v>40</v>
      </c>
      <c r="F6" s="214" t="s">
        <v>41</v>
      </c>
      <c r="G6" s="214" t="s">
        <v>42</v>
      </c>
      <c r="H6" s="214" t="s">
        <v>41</v>
      </c>
      <c r="I6" s="215"/>
      <c r="J6" s="215"/>
    </row>
    <row r="7" spans="1:10" s="213" customFormat="1" x14ac:dyDescent="0.2">
      <c r="A7" s="216"/>
      <c r="B7" s="216"/>
      <c r="C7" s="216"/>
      <c r="D7" s="216"/>
      <c r="E7" s="217"/>
      <c r="F7" s="217"/>
      <c r="G7" s="217"/>
      <c r="H7" s="217"/>
      <c r="I7" s="217"/>
      <c r="J7" s="218"/>
    </row>
    <row r="8" spans="1:10" s="213" customFormat="1" x14ac:dyDescent="0.2">
      <c r="A8" s="219"/>
      <c r="B8" s="219"/>
      <c r="C8" s="219"/>
      <c r="D8" s="219"/>
      <c r="E8" s="220"/>
      <c r="F8" s="220"/>
      <c r="G8" s="220"/>
      <c r="H8" s="220"/>
      <c r="I8" s="220"/>
      <c r="J8" s="221"/>
    </row>
    <row r="9" spans="1:10" s="213" customFormat="1" x14ac:dyDescent="0.2">
      <c r="A9" s="219"/>
      <c r="B9" s="219"/>
      <c r="C9" s="219"/>
      <c r="D9" s="219"/>
      <c r="E9" s="220"/>
      <c r="F9" s="220"/>
      <c r="G9" s="220"/>
      <c r="H9" s="220"/>
      <c r="I9" s="220"/>
      <c r="J9" s="221"/>
    </row>
    <row r="10" spans="1:10" s="213" customFormat="1" x14ac:dyDescent="0.2">
      <c r="A10" s="219"/>
      <c r="B10" s="219"/>
      <c r="C10" s="219"/>
      <c r="D10" s="219"/>
      <c r="E10" s="220"/>
      <c r="F10" s="220"/>
      <c r="G10" s="220"/>
      <c r="H10" s="220"/>
      <c r="I10" s="220"/>
      <c r="J10" s="221"/>
    </row>
    <row r="11" spans="1:10" s="213" customFormat="1" x14ac:dyDescent="0.2">
      <c r="A11" s="219"/>
      <c r="B11" s="219"/>
      <c r="C11" s="219"/>
      <c r="D11" s="219"/>
      <c r="E11" s="220"/>
      <c r="F11" s="220"/>
      <c r="G11" s="220"/>
      <c r="H11" s="220"/>
      <c r="I11" s="220"/>
      <c r="J11" s="221"/>
    </row>
    <row r="12" spans="1:10" s="213" customFormat="1" x14ac:dyDescent="0.2">
      <c r="A12" s="219"/>
      <c r="B12" s="219"/>
      <c r="C12" s="219"/>
      <c r="D12" s="219"/>
      <c r="E12" s="220"/>
      <c r="F12" s="220"/>
      <c r="G12" s="220"/>
      <c r="H12" s="220"/>
      <c r="I12" s="220"/>
      <c r="J12" s="221"/>
    </row>
    <row r="13" spans="1:10" s="213" customFormat="1" x14ac:dyDescent="0.2">
      <c r="A13" s="219"/>
      <c r="B13" s="219"/>
      <c r="C13" s="219"/>
      <c r="D13" s="219"/>
      <c r="E13" s="220"/>
      <c r="F13" s="220"/>
      <c r="G13" s="220"/>
      <c r="H13" s="220"/>
      <c r="I13" s="220"/>
      <c r="J13" s="221"/>
    </row>
    <row r="14" spans="1:10" s="213" customFormat="1" x14ac:dyDescent="0.2">
      <c r="A14" s="219"/>
      <c r="B14" s="219"/>
      <c r="C14" s="219"/>
      <c r="D14" s="219"/>
      <c r="E14" s="220"/>
      <c r="F14" s="220"/>
      <c r="G14" s="220"/>
      <c r="H14" s="220"/>
      <c r="I14" s="220"/>
      <c r="J14" s="221"/>
    </row>
    <row r="15" spans="1:10" s="213" customFormat="1" x14ac:dyDescent="0.2">
      <c r="A15" s="219"/>
      <c r="B15" s="219"/>
      <c r="C15" s="219"/>
      <c r="D15" s="219"/>
      <c r="E15" s="220"/>
      <c r="F15" s="220"/>
      <c r="G15" s="220"/>
      <c r="H15" s="220"/>
      <c r="I15" s="220"/>
      <c r="J15" s="221"/>
    </row>
    <row r="16" spans="1:10" s="213" customFormat="1" x14ac:dyDescent="0.2">
      <c r="A16" s="219"/>
      <c r="B16" s="219"/>
      <c r="C16" s="219"/>
      <c r="D16" s="219"/>
      <c r="E16" s="220"/>
      <c r="F16" s="220"/>
      <c r="G16" s="220"/>
      <c r="H16" s="220"/>
      <c r="I16" s="220"/>
      <c r="J16" s="221"/>
    </row>
    <row r="17" spans="1:10" s="213" customFormat="1" x14ac:dyDescent="0.2">
      <c r="A17" s="219"/>
      <c r="B17" s="219"/>
      <c r="C17" s="219"/>
      <c r="D17" s="219"/>
      <c r="E17" s="220"/>
      <c r="F17" s="220"/>
      <c r="G17" s="220"/>
      <c r="H17" s="220"/>
      <c r="I17" s="220"/>
      <c r="J17" s="221"/>
    </row>
    <row r="18" spans="1:10" s="213" customFormat="1" x14ac:dyDescent="0.2">
      <c r="A18" s="219"/>
      <c r="B18" s="219"/>
      <c r="C18" s="219"/>
      <c r="D18" s="219"/>
      <c r="E18" s="220"/>
      <c r="F18" s="220"/>
      <c r="G18" s="220"/>
      <c r="H18" s="220"/>
      <c r="I18" s="220"/>
      <c r="J18" s="221"/>
    </row>
    <row r="19" spans="1:10" s="213" customFormat="1" x14ac:dyDescent="0.2">
      <c r="A19" s="219"/>
      <c r="B19" s="219"/>
      <c r="C19" s="219"/>
      <c r="D19" s="234"/>
      <c r="E19" s="220"/>
      <c r="F19" s="220"/>
      <c r="G19" s="220"/>
      <c r="H19" s="220"/>
      <c r="I19" s="220"/>
      <c r="J19" s="221"/>
    </row>
    <row r="20" spans="1:10" s="213" customFormat="1" x14ac:dyDescent="0.2">
      <c r="A20" s="219"/>
      <c r="B20" s="219"/>
      <c r="C20" s="219"/>
      <c r="D20" s="219"/>
      <c r="E20" s="220"/>
      <c r="F20" s="220"/>
      <c r="G20" s="220"/>
      <c r="H20" s="220"/>
      <c r="I20" s="220"/>
      <c r="J20" s="221"/>
    </row>
    <row r="21" spans="1:10" s="213" customFormat="1" x14ac:dyDescent="0.2">
      <c r="A21" s="219"/>
      <c r="B21" s="219"/>
      <c r="C21" s="219"/>
      <c r="D21" s="219"/>
      <c r="E21" s="220"/>
      <c r="F21" s="220"/>
      <c r="G21" s="220"/>
      <c r="H21" s="220"/>
      <c r="I21" s="220"/>
      <c r="J21" s="221"/>
    </row>
    <row r="22" spans="1:10" s="213" customFormat="1" x14ac:dyDescent="0.2">
      <c r="A22" s="219"/>
      <c r="B22" s="219"/>
      <c r="C22" s="219"/>
      <c r="D22" s="219"/>
      <c r="E22" s="220"/>
      <c r="F22" s="220"/>
      <c r="G22" s="220"/>
      <c r="H22" s="220"/>
      <c r="I22" s="220"/>
      <c r="J22" s="221"/>
    </row>
    <row r="23" spans="1:10" s="213" customFormat="1" x14ac:dyDescent="0.2">
      <c r="A23" s="219"/>
      <c r="B23" s="219"/>
      <c r="C23" s="219"/>
      <c r="D23" s="219"/>
      <c r="E23" s="220"/>
      <c r="F23" s="220"/>
      <c r="G23" s="220"/>
      <c r="H23" s="220"/>
      <c r="I23" s="220"/>
      <c r="J23" s="221"/>
    </row>
    <row r="24" spans="1:10" s="213" customFormat="1" x14ac:dyDescent="0.2">
      <c r="A24" s="219"/>
      <c r="B24" s="219"/>
      <c r="C24" s="219"/>
      <c r="D24" s="219"/>
      <c r="E24" s="220"/>
      <c r="F24" s="220"/>
      <c r="G24" s="220"/>
      <c r="H24" s="220"/>
      <c r="I24" s="220"/>
      <c r="J24" s="221"/>
    </row>
    <row r="25" spans="1:10" s="213" customFormat="1" x14ac:dyDescent="0.2">
      <c r="A25" s="219"/>
      <c r="B25" s="219"/>
      <c r="C25" s="219"/>
      <c r="D25" s="219"/>
      <c r="E25" s="220"/>
      <c r="F25" s="220"/>
      <c r="G25" s="220"/>
      <c r="H25" s="220"/>
      <c r="I25" s="220"/>
      <c r="J25" s="221"/>
    </row>
    <row r="26" spans="1:10" s="213" customFormat="1" x14ac:dyDescent="0.2">
      <c r="A26" s="222"/>
      <c r="B26" s="222"/>
      <c r="C26" s="222"/>
      <c r="D26" s="222"/>
      <c r="E26" s="223"/>
      <c r="F26" s="223"/>
      <c r="G26" s="223"/>
      <c r="H26" s="223"/>
      <c r="I26" s="223"/>
      <c r="J26" s="224"/>
    </row>
    <row r="27" spans="1:10" s="213" customFormat="1" x14ac:dyDescent="0.2"/>
    <row r="28" spans="1:10" s="213" customFormat="1" x14ac:dyDescent="0.2"/>
    <row r="29" spans="1:10" s="213" customFormat="1" x14ac:dyDescent="0.2"/>
    <row r="30" spans="1:10" s="213" customFormat="1" x14ac:dyDescent="0.2"/>
    <row r="31" spans="1:10" s="213" customFormat="1" x14ac:dyDescent="0.2"/>
    <row r="32" spans="1:10" s="213" customFormat="1" x14ac:dyDescent="0.2"/>
    <row r="33" s="213" customFormat="1" x14ac:dyDescent="0.2"/>
    <row r="34" s="213" customFormat="1" x14ac:dyDescent="0.2"/>
    <row r="40" ht="13.35" customHeight="1" x14ac:dyDescent="0.2"/>
  </sheetData>
  <mergeCells count="4">
    <mergeCell ref="A2:J2"/>
    <mergeCell ref="A4:J4"/>
    <mergeCell ref="E5:F5"/>
    <mergeCell ref="G5:H5"/>
  </mergeCells>
  <printOptions horizontalCentered="1"/>
  <pageMargins left="0.23622047244094491" right="0.23622047244094491" top="0.47244094488188981" bottom="0.35433070866141736" header="0.51181102362204722" footer="0.23622047244094491"/>
  <pageSetup paperSize="9" firstPageNumber="0" orientation="landscape" r:id="rId1"/>
  <headerFooter>
    <oddFooter>&amp;C&amp;8Date de mise à jour : 06/02/2018&amp;R&amp;8&amp;A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38"/>
  <sheetViews>
    <sheetView workbookViewId="0">
      <selection activeCell="A16" sqref="A16"/>
    </sheetView>
  </sheetViews>
  <sheetFormatPr baseColWidth="10" defaultRowHeight="12.75" x14ac:dyDescent="0.2"/>
  <cols>
    <col min="1" max="1" width="27.7109375" customWidth="1"/>
    <col min="2" max="5" width="18.5703125" customWidth="1"/>
    <col min="6" max="6" width="36.42578125" customWidth="1"/>
    <col min="7" max="8" width="20.140625" customWidth="1"/>
    <col min="9" max="9" width="18" customWidth="1"/>
    <col min="10" max="10" width="19.5703125" customWidth="1"/>
  </cols>
  <sheetData>
    <row r="1" spans="1:10" x14ac:dyDescent="0.2">
      <c r="A1" s="662" t="s">
        <v>319</v>
      </c>
      <c r="B1" s="662"/>
      <c r="C1" s="662"/>
      <c r="D1" s="662"/>
      <c r="E1" s="662"/>
      <c r="F1" s="662"/>
      <c r="G1" s="426"/>
      <c r="H1" s="426"/>
      <c r="I1" s="425"/>
      <c r="J1" s="425"/>
    </row>
    <row r="2" spans="1:10" x14ac:dyDescent="0.2">
      <c r="A2" s="235"/>
      <c r="B2" s="3"/>
      <c r="C2" s="3"/>
      <c r="D2" s="45"/>
      <c r="E2" s="3"/>
      <c r="F2" s="3"/>
      <c r="G2" s="464"/>
      <c r="H2" s="464"/>
      <c r="I2" s="463"/>
      <c r="J2" s="463"/>
    </row>
    <row r="3" spans="1:10" x14ac:dyDescent="0.2">
      <c r="A3" s="662" t="s">
        <v>320</v>
      </c>
      <c r="B3" s="662"/>
      <c r="C3" s="662"/>
      <c r="D3" s="662"/>
      <c r="E3" s="662"/>
      <c r="F3" s="662"/>
      <c r="G3" s="426"/>
      <c r="H3" s="426"/>
      <c r="I3" s="425"/>
      <c r="J3" s="425"/>
    </row>
    <row r="4" spans="1:10" x14ac:dyDescent="0.2">
      <c r="A4" s="3"/>
      <c r="B4" s="3"/>
      <c r="C4" s="3"/>
      <c r="D4" s="45"/>
      <c r="E4" s="3"/>
      <c r="F4" s="3"/>
      <c r="G4" s="663" t="s">
        <v>395</v>
      </c>
      <c r="H4" s="664"/>
      <c r="I4" s="664"/>
      <c r="J4" s="665"/>
    </row>
    <row r="5" spans="1:10" ht="65.25" customHeight="1" x14ac:dyDescent="0.2">
      <c r="A5" s="239"/>
      <c r="B5" s="240" t="s">
        <v>321</v>
      </c>
      <c r="C5" s="240" t="s">
        <v>321</v>
      </c>
      <c r="D5" s="241" t="s">
        <v>322</v>
      </c>
      <c r="E5" s="242" t="s">
        <v>323</v>
      </c>
      <c r="F5" s="242" t="s">
        <v>324</v>
      </c>
      <c r="G5" s="455" t="s">
        <v>396</v>
      </c>
      <c r="H5" s="455" t="s">
        <v>396</v>
      </c>
      <c r="I5" s="456" t="s">
        <v>397</v>
      </c>
      <c r="J5" s="455" t="s">
        <v>398</v>
      </c>
    </row>
    <row r="6" spans="1:10" ht="38.25" x14ac:dyDescent="0.2">
      <c r="A6" s="661" t="s">
        <v>325</v>
      </c>
      <c r="B6" s="242" t="s">
        <v>326</v>
      </c>
      <c r="C6" s="242" t="s">
        <v>327</v>
      </c>
      <c r="D6" s="242" t="s">
        <v>328</v>
      </c>
      <c r="E6" s="243"/>
      <c r="F6" s="661" t="s">
        <v>329</v>
      </c>
      <c r="G6" s="428" t="s">
        <v>326</v>
      </c>
      <c r="H6" s="428" t="s">
        <v>399</v>
      </c>
      <c r="I6" s="428" t="s">
        <v>328</v>
      </c>
      <c r="J6" s="453"/>
    </row>
    <row r="7" spans="1:10" x14ac:dyDescent="0.2">
      <c r="A7" s="661" t="s">
        <v>330</v>
      </c>
      <c r="B7" s="462">
        <v>0</v>
      </c>
      <c r="C7" s="462">
        <v>0</v>
      </c>
      <c r="D7" s="462">
        <f>C7-B7</f>
        <v>0</v>
      </c>
      <c r="E7" s="460">
        <f>ROUNDDOWN(D7*0.5,0)</f>
        <v>0</v>
      </c>
      <c r="F7" s="661"/>
      <c r="G7" s="458">
        <v>0</v>
      </c>
      <c r="H7" s="458">
        <v>0</v>
      </c>
      <c r="I7" s="461">
        <f>H7-G7</f>
        <v>0</v>
      </c>
      <c r="J7" s="460">
        <f>ROUNDDOWN(I7*0.5,0)</f>
        <v>0</v>
      </c>
    </row>
    <row r="8" spans="1:10" ht="38.25" x14ac:dyDescent="0.2">
      <c r="A8" s="661" t="s">
        <v>331</v>
      </c>
      <c r="B8" s="242" t="s">
        <v>332</v>
      </c>
      <c r="C8" s="242" t="s">
        <v>333</v>
      </c>
      <c r="D8" s="242" t="s">
        <v>334</v>
      </c>
      <c r="E8" s="243"/>
      <c r="F8" s="661" t="s">
        <v>335</v>
      </c>
      <c r="G8" s="428" t="s">
        <v>332</v>
      </c>
      <c r="H8" s="428" t="s">
        <v>400</v>
      </c>
      <c r="I8" s="428" t="s">
        <v>334</v>
      </c>
      <c r="J8" s="453"/>
    </row>
    <row r="9" spans="1:10" x14ac:dyDescent="0.2">
      <c r="A9" s="661"/>
      <c r="B9" s="462">
        <v>0</v>
      </c>
      <c r="C9" s="462">
        <v>0</v>
      </c>
      <c r="D9" s="462">
        <f>C9-B9</f>
        <v>0</v>
      </c>
      <c r="E9" s="460">
        <f>ROUNDDOWN(D9*0.5,0)</f>
        <v>0</v>
      </c>
      <c r="F9" s="661" t="s">
        <v>329</v>
      </c>
      <c r="G9" s="458">
        <v>0</v>
      </c>
      <c r="H9" s="458">
        <v>0</v>
      </c>
      <c r="I9" s="461">
        <f>H9-G9</f>
        <v>0</v>
      </c>
      <c r="J9" s="460">
        <f>ROUNDDOWN(I9*0.5,0)</f>
        <v>0</v>
      </c>
    </row>
    <row r="10" spans="1:10" ht="51" x14ac:dyDescent="0.2">
      <c r="A10" s="661" t="s">
        <v>336</v>
      </c>
      <c r="B10" s="244"/>
      <c r="C10" s="244"/>
      <c r="D10" s="242" t="s">
        <v>337</v>
      </c>
      <c r="E10" s="243"/>
      <c r="F10" s="661" t="s">
        <v>338</v>
      </c>
      <c r="G10" s="433"/>
      <c r="H10" s="433"/>
      <c r="I10" s="428" t="s">
        <v>337</v>
      </c>
      <c r="J10" s="453"/>
    </row>
    <row r="11" spans="1:10" x14ac:dyDescent="0.2">
      <c r="A11" s="661"/>
      <c r="B11" s="244"/>
      <c r="C11" s="244"/>
      <c r="D11" s="467">
        <v>0</v>
      </c>
      <c r="E11" s="460">
        <f>ROUNDDOWN(D11*0.5,0)</f>
        <v>0</v>
      </c>
      <c r="F11" s="661"/>
      <c r="G11" s="433"/>
      <c r="H11" s="433"/>
      <c r="I11" s="458">
        <v>0</v>
      </c>
      <c r="J11" s="460">
        <f>ROUNDDOWN(I11*0.5,0)</f>
        <v>0</v>
      </c>
    </row>
    <row r="12" spans="1:10" ht="51" x14ac:dyDescent="0.2">
      <c r="A12" s="661" t="s">
        <v>339</v>
      </c>
      <c r="B12" s="244"/>
      <c r="C12" s="244"/>
      <c r="D12" s="242" t="s">
        <v>340</v>
      </c>
      <c r="E12" s="243"/>
      <c r="F12" s="661" t="s">
        <v>341</v>
      </c>
      <c r="G12" s="433"/>
      <c r="H12" s="433"/>
      <c r="I12" s="428" t="s">
        <v>340</v>
      </c>
      <c r="J12" s="453"/>
    </row>
    <row r="13" spans="1:10" ht="40.5" customHeight="1" x14ac:dyDescent="0.2">
      <c r="A13" s="661"/>
      <c r="B13" s="244"/>
      <c r="C13" s="244"/>
      <c r="D13" s="467">
        <v>0</v>
      </c>
      <c r="E13" s="460">
        <f>ROUNDDOWN(D13*0.5,0)</f>
        <v>0</v>
      </c>
      <c r="F13" s="661"/>
      <c r="G13" s="433"/>
      <c r="H13" s="454"/>
      <c r="I13" s="458">
        <v>0</v>
      </c>
      <c r="J13" s="460">
        <f>ROUNDDOWN(I13*0.5,0)</f>
        <v>0</v>
      </c>
    </row>
    <row r="14" spans="1:10" ht="40.5" customHeight="1" x14ac:dyDescent="0.2">
      <c r="C14" s="581" t="s">
        <v>308</v>
      </c>
      <c r="D14" s="467">
        <f>D7+D9+D11+D13</f>
        <v>0</v>
      </c>
      <c r="E14" s="466">
        <f>E7+E9+E11+E13</f>
        <v>0</v>
      </c>
      <c r="G14" s="426"/>
      <c r="H14" s="459" t="s">
        <v>308</v>
      </c>
      <c r="I14" s="467">
        <f>I7+I9+I11+I13</f>
        <v>0</v>
      </c>
      <c r="J14" s="466">
        <f>J7+J9+J11+J13</f>
        <v>0</v>
      </c>
    </row>
    <row r="15" spans="1:10" x14ac:dyDescent="0.2">
      <c r="G15" s="426"/>
      <c r="H15" s="426"/>
      <c r="I15" s="425"/>
      <c r="J15" s="425"/>
    </row>
    <row r="16" spans="1:10" x14ac:dyDescent="0.2">
      <c r="G16" s="426"/>
      <c r="H16" s="426"/>
      <c r="I16" s="425"/>
      <c r="J16" s="425"/>
    </row>
    <row r="17" spans="7:10" x14ac:dyDescent="0.2">
      <c r="G17" s="447" t="s">
        <v>401</v>
      </c>
      <c r="H17" s="448"/>
      <c r="I17" s="426"/>
      <c r="J17" s="427"/>
    </row>
    <row r="18" spans="7:10" x14ac:dyDescent="0.2">
      <c r="G18" s="438" t="s">
        <v>402</v>
      </c>
      <c r="H18" s="439"/>
      <c r="I18" s="434"/>
      <c r="J18" s="435"/>
    </row>
    <row r="19" spans="7:10" x14ac:dyDescent="0.2">
      <c r="G19" s="438" t="s">
        <v>403</v>
      </c>
      <c r="H19" s="440"/>
      <c r="I19" s="426"/>
      <c r="J19" s="427"/>
    </row>
    <row r="20" spans="7:10" x14ac:dyDescent="0.2">
      <c r="G20" s="438" t="s">
        <v>404</v>
      </c>
      <c r="H20" s="441">
        <v>0</v>
      </c>
      <c r="I20" s="425"/>
      <c r="J20" s="430"/>
    </row>
    <row r="21" spans="7:10" x14ac:dyDescent="0.2">
      <c r="G21" s="436"/>
      <c r="H21" s="437"/>
      <c r="I21" s="431"/>
      <c r="J21" s="430"/>
    </row>
    <row r="22" spans="7:10" x14ac:dyDescent="0.2">
      <c r="G22" s="666" t="s">
        <v>405</v>
      </c>
      <c r="H22" s="667"/>
      <c r="I22" s="457"/>
      <c r="J22" s="430"/>
    </row>
    <row r="23" spans="7:10" x14ac:dyDescent="0.2">
      <c r="G23" s="431"/>
      <c r="H23" s="432"/>
      <c r="I23" s="431"/>
      <c r="J23" s="430"/>
    </row>
    <row r="24" spans="7:10" x14ac:dyDescent="0.2">
      <c r="G24" s="431"/>
      <c r="H24" s="429"/>
      <c r="I24" s="431"/>
      <c r="J24" s="430"/>
    </row>
    <row r="25" spans="7:10" x14ac:dyDescent="0.2">
      <c r="G25" s="449" t="s">
        <v>406</v>
      </c>
      <c r="H25" s="450"/>
      <c r="I25" s="451"/>
      <c r="J25" s="452"/>
    </row>
    <row r="26" spans="7:10" x14ac:dyDescent="0.2">
      <c r="G26" s="676" t="s">
        <v>407</v>
      </c>
      <c r="H26" s="677"/>
      <c r="I26" s="678"/>
      <c r="J26" s="446">
        <v>0</v>
      </c>
    </row>
    <row r="27" spans="7:10" x14ac:dyDescent="0.2">
      <c r="G27" s="676" t="s">
        <v>408</v>
      </c>
      <c r="H27" s="677"/>
      <c r="I27" s="678"/>
      <c r="J27" s="446"/>
    </row>
    <row r="28" spans="7:10" x14ac:dyDescent="0.2">
      <c r="G28" s="679" t="s">
        <v>409</v>
      </c>
      <c r="H28" s="680"/>
      <c r="I28" s="681"/>
      <c r="J28" s="444">
        <v>0</v>
      </c>
    </row>
    <row r="29" spans="7:10" x14ac:dyDescent="0.2">
      <c r="G29" s="679" t="s">
        <v>410</v>
      </c>
      <c r="H29" s="680"/>
      <c r="I29" s="681"/>
      <c r="J29" s="446">
        <v>0</v>
      </c>
    </row>
    <row r="30" spans="7:10" x14ac:dyDescent="0.2">
      <c r="G30" s="676" t="s">
        <v>485</v>
      </c>
      <c r="H30" s="677"/>
      <c r="I30" s="678"/>
      <c r="J30" s="442"/>
    </row>
    <row r="31" spans="7:10" x14ac:dyDescent="0.2">
      <c r="G31" s="674" t="s">
        <v>482</v>
      </c>
      <c r="H31" s="675"/>
      <c r="I31" s="675"/>
    </row>
    <row r="32" spans="7:10" x14ac:dyDescent="0.2">
      <c r="G32" s="674" t="s">
        <v>483</v>
      </c>
      <c r="H32" s="675"/>
      <c r="I32" s="675"/>
      <c r="J32" s="465"/>
    </row>
    <row r="33" spans="7:10" x14ac:dyDescent="0.2">
      <c r="G33" s="682" t="s">
        <v>484</v>
      </c>
      <c r="H33" s="683"/>
      <c r="I33" s="684"/>
      <c r="J33" s="556">
        <f>EDATE(J30,24)</f>
        <v>731</v>
      </c>
    </row>
    <row r="34" spans="7:10" ht="42.75" customHeight="1" x14ac:dyDescent="0.2">
      <c r="G34" s="668" t="s">
        <v>411</v>
      </c>
      <c r="H34" s="669"/>
      <c r="I34" s="670"/>
      <c r="J34" s="556">
        <f>EDATE(J33,12)</f>
        <v>1096</v>
      </c>
    </row>
    <row r="35" spans="7:10" x14ac:dyDescent="0.2">
      <c r="G35" s="668" t="s">
        <v>412</v>
      </c>
      <c r="H35" s="669"/>
      <c r="I35" s="670"/>
      <c r="J35" s="443">
        <v>5</v>
      </c>
    </row>
    <row r="36" spans="7:10" x14ac:dyDescent="0.2">
      <c r="G36" s="671" t="s">
        <v>413</v>
      </c>
      <c r="H36" s="672"/>
      <c r="I36" s="673"/>
      <c r="J36" s="445">
        <f>J28/J35/12</f>
        <v>0</v>
      </c>
    </row>
    <row r="37" spans="7:10" x14ac:dyDescent="0.2">
      <c r="G37" s="426"/>
      <c r="H37" s="426"/>
      <c r="I37" s="425"/>
      <c r="J37" s="425"/>
    </row>
    <row r="38" spans="7:10" x14ac:dyDescent="0.2">
      <c r="G38" s="426"/>
      <c r="H38" s="426"/>
      <c r="I38" s="425"/>
      <c r="J38" s="425"/>
    </row>
  </sheetData>
  <mergeCells count="23">
    <mergeCell ref="G4:J4"/>
    <mergeCell ref="G22:H22"/>
    <mergeCell ref="G34:I34"/>
    <mergeCell ref="G35:I35"/>
    <mergeCell ref="G36:I36"/>
    <mergeCell ref="G31:I31"/>
    <mergeCell ref="G32:I32"/>
    <mergeCell ref="G26:I26"/>
    <mergeCell ref="G27:I27"/>
    <mergeCell ref="G28:I28"/>
    <mergeCell ref="G29:I29"/>
    <mergeCell ref="G30:I30"/>
    <mergeCell ref="G33:I33"/>
    <mergeCell ref="A10:A11"/>
    <mergeCell ref="F10:F11"/>
    <mergeCell ref="A12:A13"/>
    <mergeCell ref="F12:F13"/>
    <mergeCell ref="A1:F1"/>
    <mergeCell ref="A3:F3"/>
    <mergeCell ref="A6:A7"/>
    <mergeCell ref="F6:F7"/>
    <mergeCell ref="A8:A9"/>
    <mergeCell ref="F8:F9"/>
  </mergeCells>
  <pageMargins left="0.53"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FFFF"/>
    <pageSetUpPr fitToPage="1"/>
  </sheetPr>
  <dimension ref="A1:M42"/>
  <sheetViews>
    <sheetView view="pageBreakPreview" zoomScaleNormal="137" zoomScaleSheetLayoutView="100" zoomScalePageLayoutView="120" workbookViewId="0">
      <selection activeCell="D14" sqref="D14"/>
    </sheetView>
  </sheetViews>
  <sheetFormatPr baseColWidth="10" defaultColWidth="9.140625" defaultRowHeight="11.25" x14ac:dyDescent="0.15"/>
  <cols>
    <col min="1" max="1" width="20.7109375" style="254"/>
    <col min="2" max="2" width="15.28515625" style="254" customWidth="1"/>
    <col min="3" max="3" width="13.28515625" style="254" customWidth="1"/>
    <col min="4" max="4" width="16.7109375" style="254"/>
    <col min="5" max="5" width="18.28515625" style="254"/>
    <col min="6" max="6" width="14.28515625" style="254" customWidth="1"/>
    <col min="7" max="7" width="12" style="254" customWidth="1"/>
    <col min="8" max="8" width="10.7109375" style="254"/>
    <col min="9" max="9" width="11.28515625" style="254" customWidth="1"/>
    <col min="10" max="10" width="12.5703125" style="254" customWidth="1"/>
    <col min="11" max="11" width="11.85546875" style="254" customWidth="1"/>
    <col min="12" max="12" width="12.28515625" style="254" customWidth="1"/>
    <col min="13" max="13" width="15.140625" style="254" customWidth="1"/>
    <col min="14" max="1024" width="10.7109375" style="254"/>
    <col min="1025" max="16384" width="9.140625" style="254"/>
  </cols>
  <sheetData>
    <row r="1" spans="1:13" ht="25.5" customHeight="1" x14ac:dyDescent="0.2">
      <c r="A1" s="685" t="s">
        <v>43</v>
      </c>
      <c r="B1" s="685"/>
      <c r="C1" s="685"/>
      <c r="D1" s="685"/>
      <c r="E1" s="685"/>
      <c r="F1" s="685"/>
      <c r="G1" s="253"/>
      <c r="H1" s="253"/>
      <c r="I1" s="393"/>
      <c r="J1" s="393"/>
      <c r="K1" s="393"/>
      <c r="L1" s="393"/>
      <c r="M1" s="393"/>
    </row>
    <row r="2" spans="1:13" ht="22.35" customHeight="1" x14ac:dyDescent="0.2">
      <c r="A2" s="255" t="s">
        <v>348</v>
      </c>
      <c r="B2" s="256"/>
      <c r="C2" s="256"/>
      <c r="D2" s="256"/>
      <c r="E2" s="256"/>
      <c r="F2" s="257"/>
      <c r="G2" s="253"/>
      <c r="H2" s="253"/>
      <c r="I2" s="393"/>
      <c r="J2" s="393"/>
      <c r="K2" s="393"/>
      <c r="L2" s="393"/>
      <c r="M2" s="393"/>
    </row>
    <row r="3" spans="1:13" ht="12.75" x14ac:dyDescent="0.2">
      <c r="A3" s="258"/>
      <c r="I3" s="393"/>
      <c r="J3" s="393"/>
      <c r="K3" s="393"/>
      <c r="L3" s="393"/>
      <c r="M3" s="393"/>
    </row>
    <row r="4" spans="1:13" ht="14.85" customHeight="1" x14ac:dyDescent="0.2">
      <c r="A4" s="686" t="s">
        <v>342</v>
      </c>
      <c r="B4" s="686"/>
      <c r="C4" s="686"/>
      <c r="D4" s="686"/>
      <c r="E4" s="686"/>
      <c r="F4" s="686"/>
      <c r="I4" s="688" t="s">
        <v>391</v>
      </c>
      <c r="J4" s="688"/>
      <c r="K4" s="688"/>
      <c r="L4" s="688"/>
      <c r="M4" s="688"/>
    </row>
    <row r="5" spans="1:13" ht="56.25" x14ac:dyDescent="0.15">
      <c r="A5" s="259" t="s">
        <v>44</v>
      </c>
      <c r="B5" s="260" t="s">
        <v>45</v>
      </c>
      <c r="C5" s="261" t="s">
        <v>46</v>
      </c>
      <c r="D5" s="262" t="s">
        <v>47</v>
      </c>
      <c r="E5" s="260" t="s">
        <v>48</v>
      </c>
      <c r="F5" s="260" t="s">
        <v>49</v>
      </c>
      <c r="G5" s="424"/>
      <c r="I5" s="399" t="s">
        <v>392</v>
      </c>
      <c r="J5" s="398" t="s">
        <v>372</v>
      </c>
      <c r="K5" s="398" t="s">
        <v>373</v>
      </c>
      <c r="L5" s="416" t="s">
        <v>377</v>
      </c>
      <c r="M5" s="398" t="s">
        <v>382</v>
      </c>
    </row>
    <row r="6" spans="1:13" s="266" customFormat="1" ht="16.5" customHeight="1" x14ac:dyDescent="0.2">
      <c r="A6" s="263"/>
      <c r="B6" s="264"/>
      <c r="C6" s="263"/>
      <c r="D6" s="265"/>
      <c r="E6" s="264"/>
      <c r="F6" s="264"/>
      <c r="G6" s="424"/>
      <c r="I6" s="400"/>
      <c r="J6" s="401">
        <v>0</v>
      </c>
      <c r="K6" s="415">
        <f>E6-J6</f>
        <v>0</v>
      </c>
      <c r="L6" s="418"/>
      <c r="M6" s="689" t="s">
        <v>393</v>
      </c>
    </row>
    <row r="7" spans="1:13" s="266" customFormat="1" ht="16.5" customHeight="1" x14ac:dyDescent="0.2">
      <c r="A7" s="263"/>
      <c r="B7" s="264"/>
      <c r="C7" s="263"/>
      <c r="D7" s="265"/>
      <c r="E7" s="264"/>
      <c r="F7" s="264"/>
      <c r="G7" s="424"/>
      <c r="I7" s="402"/>
      <c r="J7" s="401">
        <v>0</v>
      </c>
      <c r="K7" s="415">
        <f>E7-J7</f>
        <v>0</v>
      </c>
      <c r="L7" s="419"/>
      <c r="M7" s="690"/>
    </row>
    <row r="8" spans="1:13" s="266" customFormat="1" ht="16.5" customHeight="1" x14ac:dyDescent="0.2">
      <c r="A8" s="263"/>
      <c r="B8" s="264"/>
      <c r="C8" s="263"/>
      <c r="D8" s="265"/>
      <c r="E8" s="264"/>
      <c r="F8" s="264"/>
      <c r="G8" s="424"/>
      <c r="I8" s="402"/>
      <c r="J8" s="401">
        <v>0</v>
      </c>
      <c r="K8" s="415">
        <f>E8-J8</f>
        <v>0</v>
      </c>
      <c r="L8" s="419"/>
      <c r="M8" s="690"/>
    </row>
    <row r="9" spans="1:13" s="266" customFormat="1" ht="16.5" customHeight="1" x14ac:dyDescent="0.2">
      <c r="A9" s="263"/>
      <c r="B9" s="264"/>
      <c r="C9" s="263"/>
      <c r="D9" s="265"/>
      <c r="E9" s="264"/>
      <c r="F9" s="264"/>
      <c r="G9" s="424"/>
      <c r="I9" s="402"/>
      <c r="J9" s="401">
        <v>0</v>
      </c>
      <c r="K9" s="415">
        <f>E9-J9</f>
        <v>0</v>
      </c>
      <c r="L9" s="419"/>
      <c r="M9" s="690"/>
    </row>
    <row r="10" spans="1:13" s="266" customFormat="1" ht="16.5" customHeight="1" x14ac:dyDescent="0.2">
      <c r="A10" s="580"/>
      <c r="B10" s="580"/>
      <c r="C10" s="580"/>
      <c r="D10" s="580"/>
      <c r="E10" s="249"/>
      <c r="F10" s="268"/>
      <c r="G10" s="423"/>
      <c r="I10" s="403"/>
      <c r="J10" s="401">
        <v>0</v>
      </c>
      <c r="K10" s="415">
        <f>E10-J10</f>
        <v>0</v>
      </c>
      <c r="L10" s="396"/>
      <c r="M10" s="690"/>
    </row>
    <row r="11" spans="1:13" s="266" customFormat="1" ht="27" customHeight="1" x14ac:dyDescent="0.2">
      <c r="A11" s="279" t="s">
        <v>356</v>
      </c>
      <c r="B11" s="582"/>
      <c r="C11" s="580"/>
      <c r="D11" s="580"/>
      <c r="E11" s="583">
        <f>SUM(E6:E10)</f>
        <v>0</v>
      </c>
      <c r="F11" s="268"/>
      <c r="G11" s="423"/>
      <c r="I11" s="404">
        <v>0.4</v>
      </c>
      <c r="J11" s="405">
        <f>SUM(J6:J10)</f>
        <v>0</v>
      </c>
      <c r="K11" s="405">
        <f>SUM(K6:K10)</f>
        <v>0</v>
      </c>
      <c r="L11" s="417">
        <f>K11*I11</f>
        <v>0</v>
      </c>
      <c r="M11" s="691"/>
    </row>
    <row r="12" spans="1:13" ht="12" x14ac:dyDescent="0.2">
      <c r="A12" s="584"/>
      <c r="B12" s="266"/>
      <c r="C12" s="266"/>
      <c r="D12" s="266"/>
      <c r="E12" s="266"/>
      <c r="F12" s="266"/>
      <c r="G12" s="266"/>
      <c r="H12" s="266"/>
      <c r="I12" s="406"/>
      <c r="J12" s="406"/>
      <c r="K12" s="406"/>
      <c r="L12" s="406"/>
      <c r="M12" s="406"/>
    </row>
    <row r="13" spans="1:13" ht="12" x14ac:dyDescent="0.2">
      <c r="A13" s="584"/>
      <c r="B13" s="266"/>
      <c r="C13" s="266"/>
      <c r="D13" s="266"/>
      <c r="E13" s="266"/>
      <c r="F13" s="266"/>
      <c r="G13" s="266"/>
      <c r="H13" s="266"/>
      <c r="I13" s="407"/>
      <c r="J13" s="407"/>
      <c r="K13" s="407"/>
      <c r="L13" s="406"/>
      <c r="M13" s="406"/>
    </row>
    <row r="14" spans="1:13" ht="51" customHeight="1" x14ac:dyDescent="0.15">
      <c r="A14" s="585" t="s">
        <v>467</v>
      </c>
      <c r="B14" s="250" t="s">
        <v>50</v>
      </c>
      <c r="C14" s="250" t="s">
        <v>349</v>
      </c>
      <c r="D14" s="250" t="s">
        <v>7</v>
      </c>
      <c r="E14" s="250" t="s">
        <v>51</v>
      </c>
      <c r="F14" s="586" t="s">
        <v>10</v>
      </c>
      <c r="G14" s="264" t="s">
        <v>3</v>
      </c>
      <c r="H14" s="587" t="s">
        <v>344</v>
      </c>
      <c r="I14" s="399" t="s">
        <v>392</v>
      </c>
      <c r="J14" s="398" t="s">
        <v>372</v>
      </c>
      <c r="K14" s="398" t="s">
        <v>373</v>
      </c>
      <c r="L14" s="416" t="s">
        <v>377</v>
      </c>
      <c r="M14" s="398" t="s">
        <v>382</v>
      </c>
    </row>
    <row r="15" spans="1:13" s="271" customFormat="1" ht="17.100000000000001" customHeight="1" x14ac:dyDescent="0.2">
      <c r="A15" s="572"/>
      <c r="B15" s="249"/>
      <c r="C15" s="250"/>
      <c r="D15" s="278"/>
      <c r="E15" s="278"/>
      <c r="F15" s="278"/>
      <c r="G15" s="264"/>
      <c r="H15" s="588"/>
      <c r="I15" s="395"/>
      <c r="J15" s="401">
        <v>0</v>
      </c>
      <c r="K15" s="415">
        <f t="shared" ref="K15:K19" si="0">E15-J15</f>
        <v>0</v>
      </c>
      <c r="L15" s="420"/>
      <c r="M15" s="692" t="s">
        <v>393</v>
      </c>
    </row>
    <row r="16" spans="1:13" s="271" customFormat="1" ht="17.100000000000001" customHeight="1" x14ac:dyDescent="0.2">
      <c r="A16" s="572"/>
      <c r="B16" s="249"/>
      <c r="C16" s="250"/>
      <c r="D16" s="278"/>
      <c r="E16" s="278"/>
      <c r="F16" s="278"/>
      <c r="G16" s="580"/>
      <c r="H16" s="588"/>
      <c r="I16" s="395"/>
      <c r="J16" s="401">
        <v>0</v>
      </c>
      <c r="K16" s="415">
        <f t="shared" si="0"/>
        <v>0</v>
      </c>
      <c r="L16" s="421"/>
      <c r="M16" s="693"/>
    </row>
    <row r="17" spans="1:13" s="271" customFormat="1" ht="17.100000000000001" customHeight="1" x14ac:dyDescent="0.2">
      <c r="A17" s="572"/>
      <c r="B17" s="249"/>
      <c r="C17" s="250"/>
      <c r="D17" s="278"/>
      <c r="E17" s="278"/>
      <c r="F17" s="278"/>
      <c r="G17" s="580"/>
      <c r="H17" s="588"/>
      <c r="I17" s="396"/>
      <c r="J17" s="401">
        <v>0</v>
      </c>
      <c r="K17" s="415">
        <f t="shared" si="0"/>
        <v>0</v>
      </c>
      <c r="L17" s="421"/>
      <c r="M17" s="693"/>
    </row>
    <row r="18" spans="1:13" s="271" customFormat="1" ht="17.100000000000001" customHeight="1" x14ac:dyDescent="0.2">
      <c r="A18" s="572"/>
      <c r="B18" s="249"/>
      <c r="C18" s="250"/>
      <c r="D18" s="278"/>
      <c r="E18" s="278"/>
      <c r="F18" s="278"/>
      <c r="G18" s="580"/>
      <c r="H18" s="588"/>
      <c r="I18" s="396"/>
      <c r="J18" s="401">
        <v>0</v>
      </c>
      <c r="K18" s="415">
        <f t="shared" si="0"/>
        <v>0</v>
      </c>
      <c r="L18" s="421"/>
      <c r="M18" s="693"/>
    </row>
    <row r="19" spans="1:13" s="271" customFormat="1" ht="47.25" customHeight="1" x14ac:dyDescent="0.2">
      <c r="A19" s="572"/>
      <c r="B19" s="249"/>
      <c r="C19" s="250"/>
      <c r="D19" s="277"/>
      <c r="E19" s="278"/>
      <c r="F19" s="278"/>
      <c r="G19" s="580"/>
      <c r="H19" s="588"/>
      <c r="I19" s="396"/>
      <c r="J19" s="401">
        <v>0</v>
      </c>
      <c r="K19" s="415">
        <f t="shared" si="0"/>
        <v>0</v>
      </c>
      <c r="L19" s="421"/>
      <c r="M19" s="693"/>
    </row>
    <row r="20" spans="1:13" ht="33.75" customHeight="1" x14ac:dyDescent="0.2">
      <c r="A20" s="279" t="s">
        <v>466</v>
      </c>
      <c r="B20" s="582">
        <f>SUM(B15:B19)</f>
        <v>0</v>
      </c>
      <c r="C20" s="250"/>
      <c r="D20" s="278"/>
      <c r="E20" s="278"/>
      <c r="F20" s="278"/>
      <c r="G20" s="589"/>
      <c r="H20" s="590"/>
      <c r="I20" s="408">
        <v>0.4</v>
      </c>
      <c r="J20" s="405">
        <f>SUM(J15:J19)</f>
        <v>0</v>
      </c>
      <c r="K20" s="405">
        <f>SUM(K15:K19)</f>
        <v>0</v>
      </c>
      <c r="L20" s="417">
        <f>K20*I20</f>
        <v>0</v>
      </c>
      <c r="M20" s="691"/>
    </row>
    <row r="21" spans="1:13" ht="12" x14ac:dyDescent="0.2">
      <c r="A21" s="591"/>
      <c r="B21" s="266"/>
      <c r="C21" s="266"/>
      <c r="D21" s="266"/>
      <c r="E21" s="266"/>
      <c r="F21" s="266"/>
      <c r="G21" s="591"/>
      <c r="H21" s="266"/>
      <c r="I21" s="406"/>
      <c r="J21" s="409"/>
      <c r="K21" s="409"/>
      <c r="L21" s="406"/>
      <c r="M21" s="410"/>
    </row>
    <row r="22" spans="1:13" ht="53.25" customHeight="1" x14ac:dyDescent="0.15">
      <c r="A22" s="279" t="s">
        <v>343</v>
      </c>
      <c r="B22" s="250" t="s">
        <v>50</v>
      </c>
      <c r="C22" s="250" t="s">
        <v>349</v>
      </c>
      <c r="D22" s="250" t="s">
        <v>7</v>
      </c>
      <c r="E22" s="250" t="s">
        <v>51</v>
      </c>
      <c r="F22" s="586" t="s">
        <v>10</v>
      </c>
      <c r="G22" s="264" t="s">
        <v>3</v>
      </c>
      <c r="H22" s="587" t="s">
        <v>344</v>
      </c>
      <c r="I22" s="399" t="s">
        <v>392</v>
      </c>
      <c r="J22" s="398" t="s">
        <v>372</v>
      </c>
      <c r="K22" s="398" t="s">
        <v>373</v>
      </c>
      <c r="L22" s="416" t="s">
        <v>377</v>
      </c>
      <c r="M22" s="398" t="s">
        <v>382</v>
      </c>
    </row>
    <row r="23" spans="1:13" s="271" customFormat="1" ht="21.75" customHeight="1" x14ac:dyDescent="0.2">
      <c r="A23" s="277"/>
      <c r="B23" s="249"/>
      <c r="C23" s="250"/>
      <c r="D23" s="580"/>
      <c r="E23" s="580"/>
      <c r="F23" s="278"/>
      <c r="G23" s="279"/>
      <c r="H23" s="588"/>
      <c r="I23" s="422"/>
      <c r="J23" s="401">
        <v>0</v>
      </c>
      <c r="K23" s="415">
        <f t="shared" ref="K23:K30" si="1">E23-J23</f>
        <v>0</v>
      </c>
      <c r="L23" s="397"/>
      <c r="M23" s="692" t="s">
        <v>394</v>
      </c>
    </row>
    <row r="24" spans="1:13" s="271" customFormat="1" ht="21.75" customHeight="1" x14ac:dyDescent="0.2">
      <c r="A24" s="277"/>
      <c r="B24" s="249"/>
      <c r="C24" s="250"/>
      <c r="D24" s="267"/>
      <c r="E24" s="267"/>
      <c r="F24" s="278"/>
      <c r="G24" s="269"/>
      <c r="H24" s="270"/>
      <c r="I24" s="422"/>
      <c r="J24" s="401">
        <v>0</v>
      </c>
      <c r="K24" s="415">
        <f t="shared" si="1"/>
        <v>0</v>
      </c>
      <c r="L24" s="397"/>
      <c r="M24" s="693"/>
    </row>
    <row r="25" spans="1:13" s="271" customFormat="1" ht="21.75" customHeight="1" x14ac:dyDescent="0.2">
      <c r="A25" s="277"/>
      <c r="B25" s="249"/>
      <c r="C25" s="250"/>
      <c r="D25" s="267"/>
      <c r="E25" s="267"/>
      <c r="F25" s="278"/>
      <c r="G25" s="269"/>
      <c r="H25" s="270"/>
      <c r="I25" s="422"/>
      <c r="J25" s="401">
        <v>0</v>
      </c>
      <c r="K25" s="415">
        <f t="shared" si="1"/>
        <v>0</v>
      </c>
      <c r="L25" s="397"/>
      <c r="M25" s="693"/>
    </row>
    <row r="26" spans="1:13" s="271" customFormat="1" ht="21.75" customHeight="1" x14ac:dyDescent="0.2">
      <c r="A26" s="277"/>
      <c r="B26" s="249"/>
      <c r="C26" s="250"/>
      <c r="D26" s="267"/>
      <c r="E26" s="267"/>
      <c r="F26" s="278"/>
      <c r="G26" s="269"/>
      <c r="H26" s="270"/>
      <c r="I26" s="392"/>
      <c r="J26" s="401">
        <v>0</v>
      </c>
      <c r="K26" s="415">
        <f t="shared" si="1"/>
        <v>0</v>
      </c>
      <c r="L26" s="397"/>
      <c r="M26" s="693"/>
    </row>
    <row r="27" spans="1:13" s="271" customFormat="1" ht="21.75" customHeight="1" x14ac:dyDescent="0.2">
      <c r="A27" s="277"/>
      <c r="B27" s="249"/>
      <c r="C27" s="250"/>
      <c r="D27" s="267"/>
      <c r="E27" s="267"/>
      <c r="F27" s="278"/>
      <c r="G27" s="269"/>
      <c r="H27" s="270"/>
      <c r="I27" s="392"/>
      <c r="J27" s="401">
        <v>0</v>
      </c>
      <c r="K27" s="415">
        <f t="shared" si="1"/>
        <v>0</v>
      </c>
      <c r="L27" s="397"/>
      <c r="M27" s="693"/>
    </row>
    <row r="28" spans="1:13" s="271" customFormat="1" ht="21.75" customHeight="1" x14ac:dyDescent="0.15">
      <c r="A28" s="277"/>
      <c r="B28" s="249"/>
      <c r="C28" s="250"/>
      <c r="D28" s="267"/>
      <c r="E28" s="267"/>
      <c r="F28" s="278"/>
      <c r="G28" s="269"/>
      <c r="H28" s="275"/>
      <c r="I28" s="392"/>
      <c r="J28" s="401">
        <v>0</v>
      </c>
      <c r="K28" s="415">
        <f t="shared" si="1"/>
        <v>0</v>
      </c>
      <c r="L28" s="397"/>
      <c r="M28" s="693"/>
    </row>
    <row r="29" spans="1:13" s="271" customFormat="1" ht="21.75" customHeight="1" x14ac:dyDescent="0.15">
      <c r="A29" s="277"/>
      <c r="B29" s="249"/>
      <c r="C29" s="250"/>
      <c r="D29" s="267"/>
      <c r="E29" s="267"/>
      <c r="F29" s="278"/>
      <c r="G29" s="269"/>
      <c r="H29" s="275"/>
      <c r="I29" s="392"/>
      <c r="J29" s="401">
        <v>0</v>
      </c>
      <c r="K29" s="415">
        <f t="shared" si="1"/>
        <v>0</v>
      </c>
      <c r="L29" s="397"/>
      <c r="M29" s="693"/>
    </row>
    <row r="30" spans="1:13" s="271" customFormat="1" ht="21.75" customHeight="1" x14ac:dyDescent="0.15">
      <c r="A30" s="277"/>
      <c r="B30" s="249"/>
      <c r="C30" s="250"/>
      <c r="D30" s="267"/>
      <c r="E30" s="267"/>
      <c r="F30" s="278"/>
      <c r="G30" s="269"/>
      <c r="H30" s="275"/>
      <c r="I30" s="396"/>
      <c r="J30" s="401">
        <v>0</v>
      </c>
      <c r="K30" s="415">
        <f t="shared" si="1"/>
        <v>0</v>
      </c>
      <c r="L30" s="397"/>
      <c r="M30" s="693"/>
    </row>
    <row r="31" spans="1:13" s="271" customFormat="1" ht="36" customHeight="1" x14ac:dyDescent="0.15">
      <c r="A31" s="279" t="s">
        <v>52</v>
      </c>
      <c r="B31" s="251">
        <f>SUM(B23:B30)</f>
        <v>0</v>
      </c>
      <c r="C31" s="280"/>
      <c r="D31" s="687"/>
      <c r="E31" s="687"/>
      <c r="F31" s="278"/>
      <c r="G31" s="269"/>
      <c r="H31" s="275"/>
      <c r="I31" s="411">
        <v>0.4</v>
      </c>
      <c r="J31" s="405">
        <f>SUM(J23:J30)</f>
        <v>0</v>
      </c>
      <c r="K31" s="405">
        <f>SUM(K23:K30)</f>
        <v>0</v>
      </c>
      <c r="L31" s="417">
        <f>K31*I31</f>
        <v>0</v>
      </c>
      <c r="M31" s="691"/>
    </row>
    <row r="32" spans="1:13" s="271" customFormat="1" ht="12" x14ac:dyDescent="0.2">
      <c r="A32" s="281"/>
      <c r="B32" s="254"/>
      <c r="C32" s="254"/>
      <c r="D32" s="254"/>
      <c r="E32" s="254"/>
      <c r="F32" s="254"/>
      <c r="H32" s="254"/>
      <c r="I32" s="412"/>
      <c r="J32" s="406"/>
      <c r="K32" s="406"/>
      <c r="L32" s="413"/>
      <c r="M32" s="413"/>
    </row>
    <row r="33" spans="1:13" s="271" customFormat="1" ht="12" x14ac:dyDescent="0.2">
      <c r="A33" s="281"/>
      <c r="B33" s="254"/>
      <c r="C33" s="254"/>
      <c r="D33" s="254"/>
      <c r="E33" s="254"/>
      <c r="F33" s="254"/>
      <c r="H33" s="254"/>
      <c r="M33" s="406"/>
    </row>
    <row r="34" spans="1:13" ht="26.1" customHeight="1" x14ac:dyDescent="0.2">
      <c r="A34" s="273" t="s">
        <v>53</v>
      </c>
      <c r="B34" s="252">
        <f>+E11+B20+B31</f>
        <v>0</v>
      </c>
      <c r="I34" s="411">
        <v>0.4</v>
      </c>
      <c r="J34" s="405">
        <f>J31+J20+J11</f>
        <v>0</v>
      </c>
      <c r="K34" s="405">
        <f>K31+K20+K11</f>
        <v>0</v>
      </c>
      <c r="L34" s="405">
        <f>L31+L20+L11</f>
        <v>0</v>
      </c>
      <c r="M34" s="393"/>
    </row>
    <row r="35" spans="1:13" ht="12" x14ac:dyDescent="0.2">
      <c r="I35" s="414"/>
      <c r="J35" s="413"/>
      <c r="K35" s="413"/>
      <c r="L35" s="413"/>
      <c r="M35" s="271"/>
    </row>
    <row r="36" spans="1:13" ht="12" x14ac:dyDescent="0.2">
      <c r="I36" s="406"/>
      <c r="J36" s="413"/>
      <c r="K36" s="413"/>
      <c r="L36" s="413"/>
    </row>
    <row r="37" spans="1:13" ht="12" x14ac:dyDescent="0.2">
      <c r="I37" s="406"/>
    </row>
    <row r="38" spans="1:13" ht="12.75" x14ac:dyDescent="0.2">
      <c r="I38" s="393"/>
      <c r="J38" s="394"/>
      <c r="K38" s="394"/>
      <c r="L38" s="393"/>
    </row>
    <row r="39" spans="1:13" x14ac:dyDescent="0.15">
      <c r="I39" s="271"/>
      <c r="J39" s="271"/>
      <c r="K39" s="271"/>
      <c r="L39" s="271"/>
    </row>
    <row r="42" spans="1:13" ht="13.35" customHeight="1" x14ac:dyDescent="0.15"/>
  </sheetData>
  <mergeCells count="7">
    <mergeCell ref="A1:F1"/>
    <mergeCell ref="A4:F4"/>
    <mergeCell ref="D31:E31"/>
    <mergeCell ref="I4:M4"/>
    <mergeCell ref="M6:M11"/>
    <mergeCell ref="M15:M20"/>
    <mergeCell ref="M23:M31"/>
  </mergeCells>
  <printOptions horizontalCentered="1"/>
  <pageMargins left="0.23622047244094491" right="0.23622047244094491" top="0.47244094488188981" bottom="0.35433070866141736" header="0.51181102362204722" footer="0.23622047244094491"/>
  <pageSetup paperSize="9" scale="83" firstPageNumber="0" orientation="portrait" r:id="rId1"/>
  <headerFooter>
    <oddFooter>&amp;C&amp;8Date de mise à jour : 06/02/2018&amp;R&amp;8&amp;A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FFFFFF"/>
    <pageSetUpPr fitToPage="1"/>
  </sheetPr>
  <dimension ref="A1:AMK40"/>
  <sheetViews>
    <sheetView zoomScaleNormal="100" zoomScaleSheetLayoutView="120" zoomScalePageLayoutView="120" workbookViewId="0">
      <selection sqref="A1:XFD1"/>
    </sheetView>
  </sheetViews>
  <sheetFormatPr baseColWidth="10" defaultColWidth="9.140625" defaultRowHeight="12.75" x14ac:dyDescent="0.2"/>
  <cols>
    <col min="1" max="1" width="7.140625" style="1"/>
    <col min="2" max="2" width="10.5703125" style="1"/>
    <col min="3" max="3" width="21.28515625" style="1"/>
    <col min="4" max="4" width="4.85546875" style="1"/>
    <col min="5" max="7" width="17.28515625" style="1"/>
    <col min="8" max="1025" width="11.42578125" style="1"/>
  </cols>
  <sheetData>
    <row r="1" spans="1:1024" ht="15.75" x14ac:dyDescent="0.2">
      <c r="A1" s="16" t="s">
        <v>54</v>
      </c>
      <c r="B1" s="17"/>
      <c r="C1" s="17"/>
      <c r="D1" s="17"/>
      <c r="E1" s="17"/>
      <c r="F1" s="18"/>
      <c r="G1" s="18"/>
      <c r="H1" s="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2" customFormat="1" ht="15" customHeight="1" x14ac:dyDescent="0.2">
      <c r="A2" s="325" t="s">
        <v>55</v>
      </c>
      <c r="B2" s="20"/>
      <c r="C2" s="20"/>
      <c r="D2" s="20"/>
      <c r="E2" s="20"/>
      <c r="F2" s="20"/>
      <c r="G2" s="20"/>
      <c r="H2" s="21"/>
    </row>
    <row r="3" spans="1:1024" ht="24" customHeight="1" x14ac:dyDescent="0.2">
      <c r="A3" s="694" t="s">
        <v>56</v>
      </c>
      <c r="B3" s="694"/>
      <c r="C3" s="694"/>
      <c r="D3" s="694"/>
      <c r="E3" s="694"/>
      <c r="F3" s="694"/>
      <c r="G3" s="694"/>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x14ac:dyDescent="0.2">
      <c r="A4" s="23"/>
      <c r="B4" s="23"/>
      <c r="C4" s="23"/>
      <c r="D4" s="23"/>
      <c r="E4" s="24"/>
      <c r="F4" s="24"/>
      <c r="G4" s="24"/>
      <c r="H4" s="23"/>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2" customFormat="1" ht="25.5" customHeight="1" x14ac:dyDescent="0.2">
      <c r="A5" s="25"/>
      <c r="B5" s="25"/>
      <c r="C5" s="25"/>
      <c r="D5" s="25"/>
      <c r="E5" s="26" t="s">
        <v>57</v>
      </c>
      <c r="F5" s="26" t="s">
        <v>57</v>
      </c>
      <c r="G5" s="26" t="s">
        <v>57</v>
      </c>
      <c r="H5" s="25"/>
    </row>
    <row r="6" spans="1:1024" s="13" customFormat="1" ht="22.5" x14ac:dyDescent="0.15">
      <c r="A6" s="27"/>
      <c r="B6" s="28"/>
      <c r="C6" s="28"/>
      <c r="D6" s="28"/>
      <c r="E6" s="29" t="s">
        <v>58</v>
      </c>
      <c r="F6" s="29" t="s">
        <v>59</v>
      </c>
      <c r="G6" s="29" t="s">
        <v>60</v>
      </c>
      <c r="H6" s="27"/>
    </row>
    <row r="7" spans="1:1024" ht="16.5" customHeight="1" x14ac:dyDescent="0.2">
      <c r="A7" s="695" t="s">
        <v>61</v>
      </c>
      <c r="B7" s="696"/>
      <c r="C7" s="696"/>
      <c r="D7" s="30"/>
      <c r="E7" s="567"/>
      <c r="F7" s="568"/>
      <c r="G7" s="568"/>
      <c r="H7" s="31"/>
      <c r="I7"/>
    </row>
    <row r="8" spans="1:1024" ht="12.75" customHeight="1" x14ac:dyDescent="0.2">
      <c r="A8" s="697" t="s">
        <v>62</v>
      </c>
      <c r="B8" s="698"/>
      <c r="C8" s="698"/>
      <c r="D8" s="699"/>
      <c r="E8" s="700"/>
      <c r="F8" s="701"/>
      <c r="G8" s="701"/>
      <c r="H8" s="702"/>
      <c r="I8"/>
    </row>
    <row r="9" spans="1:1024" ht="12.75" customHeight="1" x14ac:dyDescent="0.2">
      <c r="A9" s="697"/>
      <c r="B9" s="698"/>
      <c r="C9" s="698"/>
      <c r="D9" s="699"/>
      <c r="E9" s="700"/>
      <c r="F9" s="701"/>
      <c r="G9" s="701"/>
      <c r="H9" s="702"/>
      <c r="I9"/>
    </row>
    <row r="10" spans="1:1024" ht="37.5" customHeight="1" x14ac:dyDescent="0.2">
      <c r="A10" s="695" t="s">
        <v>63</v>
      </c>
      <c r="B10" s="696"/>
      <c r="C10" s="696"/>
      <c r="D10" s="139"/>
      <c r="E10" s="567"/>
      <c r="F10" s="568"/>
      <c r="G10" s="568"/>
      <c r="H10" s="31"/>
      <c r="I10"/>
    </row>
    <row r="11" spans="1:1024" ht="12.75" customHeight="1" x14ac:dyDescent="0.2">
      <c r="A11" s="695" t="s">
        <v>64</v>
      </c>
      <c r="B11" s="696"/>
      <c r="C11" s="696"/>
      <c r="D11" s="139" t="s">
        <v>65</v>
      </c>
      <c r="E11" s="567"/>
      <c r="F11" s="568"/>
      <c r="G11" s="568"/>
      <c r="H11" s="32"/>
      <c r="I11"/>
    </row>
    <row r="12" spans="1:1024" ht="25.5" customHeight="1" x14ac:dyDescent="0.2">
      <c r="A12" s="703" t="s">
        <v>66</v>
      </c>
      <c r="B12" s="704"/>
      <c r="C12" s="704"/>
      <c r="D12" s="33">
        <v>2</v>
      </c>
      <c r="E12" s="569"/>
      <c r="F12" s="570"/>
      <c r="G12" s="570"/>
      <c r="H12" s="31"/>
      <c r="I12"/>
    </row>
    <row r="13" spans="1:1024" ht="14.25" customHeight="1" x14ac:dyDescent="0.2">
      <c r="A13" s="695" t="s">
        <v>67</v>
      </c>
      <c r="B13" s="696"/>
      <c r="C13" s="696"/>
      <c r="D13" s="139"/>
      <c r="E13" s="567"/>
      <c r="F13" s="568"/>
      <c r="G13" s="568"/>
      <c r="H13" s="31"/>
      <c r="I13"/>
    </row>
    <row r="14" spans="1:1024" ht="16.5" customHeight="1" x14ac:dyDescent="0.2">
      <c r="A14" s="703" t="s">
        <v>68</v>
      </c>
      <c r="B14" s="704"/>
      <c r="C14" s="704"/>
      <c r="D14" s="33">
        <v>3</v>
      </c>
      <c r="E14" s="569"/>
      <c r="F14" s="570"/>
      <c r="G14" s="570"/>
      <c r="H14" s="31"/>
      <c r="I14"/>
    </row>
    <row r="15" spans="1:1024" ht="16.5" customHeight="1" x14ac:dyDescent="0.2">
      <c r="A15" s="703" t="s">
        <v>69</v>
      </c>
      <c r="B15" s="704"/>
      <c r="C15" s="704"/>
      <c r="D15" s="33">
        <v>4</v>
      </c>
      <c r="E15" s="569"/>
      <c r="F15" s="570"/>
      <c r="G15" s="570"/>
      <c r="H15" s="31"/>
      <c r="I15"/>
    </row>
    <row r="16" spans="1:1024" ht="15" customHeight="1" x14ac:dyDescent="0.2">
      <c r="A16" s="703" t="s">
        <v>70</v>
      </c>
      <c r="B16" s="704"/>
      <c r="C16" s="704"/>
      <c r="D16" s="33">
        <v>5</v>
      </c>
      <c r="E16" s="569"/>
      <c r="F16" s="570"/>
      <c r="G16" s="570"/>
      <c r="H16" s="31"/>
      <c r="I16"/>
    </row>
    <row r="17" spans="1:1025" ht="14.25" customHeight="1" x14ac:dyDescent="0.2">
      <c r="A17" s="703" t="s">
        <v>71</v>
      </c>
      <c r="B17" s="704"/>
      <c r="C17" s="704"/>
      <c r="D17" s="33">
        <v>6</v>
      </c>
      <c r="E17" s="569"/>
      <c r="F17" s="570"/>
      <c r="G17" s="570"/>
      <c r="H17" s="31"/>
      <c r="I17"/>
    </row>
    <row r="18" spans="1:1025" ht="16.5" customHeight="1" x14ac:dyDescent="0.2">
      <c r="A18" s="703" t="s">
        <v>72</v>
      </c>
      <c r="B18" s="704"/>
      <c r="C18" s="704"/>
      <c r="D18" s="33">
        <v>7</v>
      </c>
      <c r="E18" s="569"/>
      <c r="F18" s="570"/>
      <c r="G18" s="570"/>
      <c r="H18" s="31"/>
      <c r="I18"/>
    </row>
    <row r="19" spans="1:1025" ht="47.25" customHeight="1" x14ac:dyDescent="0.2">
      <c r="A19" s="703" t="s">
        <v>73</v>
      </c>
      <c r="B19" s="704"/>
      <c r="C19" s="704"/>
      <c r="D19" s="233">
        <v>8</v>
      </c>
      <c r="E19" s="569"/>
      <c r="F19" s="570"/>
      <c r="G19" s="570"/>
      <c r="H19" s="31"/>
      <c r="I19"/>
    </row>
    <row r="20" spans="1:1025" ht="14.25" customHeight="1" x14ac:dyDescent="0.2">
      <c r="A20" s="703" t="s">
        <v>74</v>
      </c>
      <c r="B20" s="704"/>
      <c r="C20" s="704"/>
      <c r="D20" s="33" t="s">
        <v>75</v>
      </c>
      <c r="E20" s="569"/>
      <c r="F20" s="570"/>
      <c r="G20" s="570"/>
      <c r="H20" s="31"/>
      <c r="I20"/>
    </row>
    <row r="21" spans="1:1025" ht="16.5" customHeight="1" x14ac:dyDescent="0.2">
      <c r="A21" s="703" t="s">
        <v>76</v>
      </c>
      <c r="B21" s="704"/>
      <c r="C21" s="704"/>
      <c r="D21" s="33">
        <v>10</v>
      </c>
      <c r="E21" s="569"/>
      <c r="F21" s="570"/>
      <c r="G21" s="570"/>
      <c r="H21" s="31"/>
      <c r="I21"/>
    </row>
    <row r="22" spans="1:1025" ht="16.5" customHeight="1" x14ac:dyDescent="0.2">
      <c r="A22" s="695" t="s">
        <v>77</v>
      </c>
      <c r="B22" s="696"/>
      <c r="C22" s="696"/>
      <c r="D22" s="139">
        <v>11</v>
      </c>
      <c r="E22" s="567"/>
      <c r="F22" s="568"/>
      <c r="G22" s="568"/>
      <c r="H22" s="31"/>
      <c r="I22"/>
    </row>
    <row r="23" spans="1:1025" ht="16.5" customHeight="1" x14ac:dyDescent="0.2">
      <c r="A23" s="705" t="s">
        <v>78</v>
      </c>
      <c r="B23" s="706"/>
      <c r="C23" s="706"/>
      <c r="D23" s="33" t="s">
        <v>79</v>
      </c>
      <c r="E23" s="571"/>
      <c r="F23" s="570"/>
      <c r="G23" s="570"/>
      <c r="H23" s="32"/>
      <c r="I23" s="4"/>
    </row>
    <row r="24" spans="1:1025" ht="16.5" customHeight="1" x14ac:dyDescent="0.2">
      <c r="A24" s="703" t="s">
        <v>80</v>
      </c>
      <c r="B24" s="704"/>
      <c r="C24" s="704"/>
      <c r="D24" s="33" t="s">
        <v>81</v>
      </c>
      <c r="E24" s="569"/>
      <c r="F24" s="570"/>
      <c r="G24" s="570"/>
      <c r="H24" s="31"/>
    </row>
    <row r="25" spans="1:1025" ht="16.5" customHeight="1" x14ac:dyDescent="0.2">
      <c r="A25" s="703" t="s">
        <v>82</v>
      </c>
      <c r="B25" s="704"/>
      <c r="C25" s="704"/>
      <c r="D25" s="33" t="s">
        <v>83</v>
      </c>
      <c r="E25" s="569"/>
      <c r="F25" s="570"/>
      <c r="G25" s="570"/>
      <c r="H25" s="31"/>
    </row>
    <row r="26" spans="1:1025" s="3" customFormat="1" ht="16.5" customHeight="1" x14ac:dyDescent="0.2">
      <c r="A26" s="703" t="s">
        <v>260</v>
      </c>
      <c r="B26" s="707"/>
      <c r="C26" s="707"/>
      <c r="D26" s="708"/>
      <c r="E26" s="569"/>
      <c r="F26" s="570"/>
      <c r="G26" s="570"/>
      <c r="H26" s="3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row>
    <row r="27" spans="1:1025" ht="17.25" customHeight="1" x14ac:dyDescent="0.2">
      <c r="A27" s="705" t="s">
        <v>84</v>
      </c>
      <c r="B27" s="706"/>
      <c r="C27" s="706"/>
      <c r="D27" s="33"/>
      <c r="E27" s="569"/>
      <c r="F27" s="570"/>
      <c r="G27" s="570"/>
      <c r="H27" s="31"/>
    </row>
    <row r="28" spans="1:1025" ht="16.5" customHeight="1" x14ac:dyDescent="0.2">
      <c r="A28" s="703" t="s">
        <v>85</v>
      </c>
      <c r="B28" s="704"/>
      <c r="C28" s="704"/>
      <c r="D28" s="33"/>
      <c r="E28" s="569"/>
      <c r="F28" s="570"/>
      <c r="G28" s="570"/>
      <c r="H28" s="31"/>
    </row>
    <row r="29" spans="1:1025" ht="16.5" customHeight="1" x14ac:dyDescent="0.2">
      <c r="A29" s="705" t="s">
        <v>86</v>
      </c>
      <c r="B29" s="706"/>
      <c r="C29" s="706"/>
      <c r="D29" s="33"/>
      <c r="E29" s="569"/>
      <c r="F29" s="570"/>
      <c r="G29" s="570"/>
      <c r="H29" s="31"/>
    </row>
    <row r="30" spans="1:1025" ht="14.25" customHeight="1" x14ac:dyDescent="0.2">
      <c r="A30" s="705" t="s">
        <v>87</v>
      </c>
      <c r="B30" s="706"/>
      <c r="C30" s="706"/>
      <c r="D30" s="33"/>
      <c r="E30" s="569"/>
      <c r="F30" s="570"/>
      <c r="G30" s="570"/>
      <c r="H30" s="31"/>
    </row>
    <row r="31" spans="1:1025" ht="16.5" customHeight="1" x14ac:dyDescent="0.2">
      <c r="A31" s="705" t="s">
        <v>88</v>
      </c>
      <c r="B31" s="706"/>
      <c r="C31" s="706"/>
      <c r="D31" s="33"/>
      <c r="E31" s="569"/>
      <c r="F31" s="570"/>
      <c r="G31" s="570"/>
      <c r="H31" s="31"/>
    </row>
    <row r="32" spans="1:1025" ht="16.5" customHeight="1" x14ac:dyDescent="0.2">
      <c r="A32" s="705" t="s">
        <v>89</v>
      </c>
      <c r="B32" s="706"/>
      <c r="C32" s="706"/>
      <c r="D32" s="33"/>
      <c r="E32" s="569"/>
      <c r="F32" s="570"/>
      <c r="G32" s="570"/>
      <c r="H32" s="31"/>
    </row>
    <row r="33" spans="1:8" ht="26.85" customHeight="1" x14ac:dyDescent="0.2">
      <c r="A33" s="709" t="s">
        <v>90</v>
      </c>
      <c r="B33" s="709"/>
      <c r="C33" s="709"/>
      <c r="D33" s="709"/>
      <c r="E33" s="709"/>
      <c r="F33" s="709"/>
      <c r="G33" s="709"/>
      <c r="H33" s="35"/>
    </row>
    <row r="34" spans="1:8" ht="12.75" customHeight="1" x14ac:dyDescent="0.2">
      <c r="A34" s="709" t="s">
        <v>91</v>
      </c>
      <c r="B34" s="709"/>
      <c r="C34" s="709"/>
      <c r="D34" s="709"/>
      <c r="E34" s="709"/>
      <c r="F34" s="709"/>
      <c r="G34" s="709"/>
      <c r="H34" s="34"/>
    </row>
    <row r="35" spans="1:8" ht="6" customHeight="1" x14ac:dyDescent="0.2">
      <c r="A35" s="710"/>
      <c r="B35" s="710"/>
      <c r="C35" s="710"/>
      <c r="D35" s="710"/>
      <c r="E35" s="710"/>
      <c r="F35" s="710"/>
      <c r="G35" s="710"/>
      <c r="H35" s="710"/>
    </row>
    <row r="36" spans="1:8" ht="22.5" customHeight="1" x14ac:dyDescent="0.2">
      <c r="A36" s="710" t="s">
        <v>92</v>
      </c>
      <c r="B36" s="710"/>
      <c r="C36" s="710"/>
      <c r="D36" s="710"/>
      <c r="E36" s="710"/>
      <c r="F36" s="710"/>
      <c r="G36" s="710"/>
      <c r="H36" s="710"/>
    </row>
    <row r="37" spans="1:8" ht="33.75" customHeight="1" x14ac:dyDescent="0.2">
      <c r="A37" s="709" t="s">
        <v>93</v>
      </c>
      <c r="B37" s="709"/>
      <c r="C37" s="709"/>
      <c r="D37" s="709"/>
      <c r="E37" s="709"/>
      <c r="F37" s="709"/>
      <c r="G37" s="709"/>
      <c r="H37" s="34"/>
    </row>
    <row r="38" spans="1:8" ht="13.35" customHeight="1" x14ac:dyDescent="0.2">
      <c r="A38" s="710" t="s">
        <v>94</v>
      </c>
      <c r="B38" s="710"/>
      <c r="C38" s="710"/>
      <c r="D38" s="710"/>
      <c r="E38" s="710"/>
      <c r="F38" s="710"/>
      <c r="G38" s="710"/>
      <c r="H38" s="710"/>
    </row>
    <row r="39" spans="1:8" ht="12.75" customHeight="1" x14ac:dyDescent="0.2">
      <c r="A39" s="710" t="s">
        <v>95</v>
      </c>
      <c r="B39" s="710"/>
      <c r="C39" s="710"/>
      <c r="D39" s="710"/>
      <c r="E39" s="710"/>
      <c r="F39" s="710"/>
      <c r="G39" s="710"/>
      <c r="H39" s="710"/>
    </row>
    <row r="40" spans="1:8" ht="12.75" customHeight="1" x14ac:dyDescent="0.2">
      <c r="A40" s="710" t="s">
        <v>96</v>
      </c>
      <c r="B40" s="710"/>
      <c r="C40" s="710"/>
      <c r="D40" s="710"/>
      <c r="E40" s="710"/>
      <c r="F40" s="710"/>
      <c r="G40" s="710"/>
      <c r="H40" s="710"/>
    </row>
  </sheetData>
  <mergeCells count="39">
    <mergeCell ref="A40:H40"/>
    <mergeCell ref="A35:H35"/>
    <mergeCell ref="A36:H36"/>
    <mergeCell ref="A37:G37"/>
    <mergeCell ref="A38:H38"/>
    <mergeCell ref="A39:H39"/>
    <mergeCell ref="A30:C30"/>
    <mergeCell ref="A31:C31"/>
    <mergeCell ref="A32:C32"/>
    <mergeCell ref="A33:G33"/>
    <mergeCell ref="A34:G34"/>
    <mergeCell ref="A24:C24"/>
    <mergeCell ref="A25:C25"/>
    <mergeCell ref="A27:C27"/>
    <mergeCell ref="A28:C28"/>
    <mergeCell ref="A29:C29"/>
    <mergeCell ref="A26:D26"/>
    <mergeCell ref="A19:C19"/>
    <mergeCell ref="A20:C20"/>
    <mergeCell ref="A21:C21"/>
    <mergeCell ref="A22:C22"/>
    <mergeCell ref="A23:C23"/>
    <mergeCell ref="A14:C14"/>
    <mergeCell ref="A15:C15"/>
    <mergeCell ref="A16:C16"/>
    <mergeCell ref="A17:C17"/>
    <mergeCell ref="A18:C18"/>
    <mergeCell ref="H8:H9"/>
    <mergeCell ref="A10:C10"/>
    <mergeCell ref="A11:C11"/>
    <mergeCell ref="A12:C12"/>
    <mergeCell ref="A13:C13"/>
    <mergeCell ref="A3:G3"/>
    <mergeCell ref="A7:C7"/>
    <mergeCell ref="A8:C9"/>
    <mergeCell ref="D8:D9"/>
    <mergeCell ref="E8:E9"/>
    <mergeCell ref="F8:F9"/>
    <mergeCell ref="G8:G9"/>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FFFFFF"/>
    <pageSetUpPr fitToPage="1"/>
  </sheetPr>
  <dimension ref="A1:AM67"/>
  <sheetViews>
    <sheetView tabSelected="1" view="pageBreakPreview" topLeftCell="A43" zoomScaleNormal="137" zoomScaleSheetLayoutView="100" zoomScalePageLayoutView="120" workbookViewId="0">
      <selection activeCell="D72" sqref="D72"/>
    </sheetView>
  </sheetViews>
  <sheetFormatPr baseColWidth="10" defaultColWidth="9.140625" defaultRowHeight="12.75" x14ac:dyDescent="0.2"/>
  <cols>
    <col min="1" max="1" width="36.140625"/>
    <col min="2" max="2" width="12.85546875"/>
    <col min="3" max="9" width="12.5703125"/>
    <col min="10" max="1025" width="10.7109375"/>
  </cols>
  <sheetData>
    <row r="1" spans="1:39" s="36" customFormat="1" ht="17.100000000000001" customHeight="1" x14ac:dyDescent="0.25">
      <c r="A1" s="712" t="s">
        <v>97</v>
      </c>
      <c r="B1" s="712"/>
      <c r="C1" s="712"/>
      <c r="D1" s="712"/>
      <c r="E1" s="712"/>
      <c r="F1" s="712"/>
      <c r="G1" s="712"/>
    </row>
    <row r="2" spans="1:39" x14ac:dyDescent="0.2">
      <c r="A2" s="19" t="s">
        <v>98</v>
      </c>
    </row>
    <row r="3" spans="1:39" x14ac:dyDescent="0.2">
      <c r="A3" s="37" t="s">
        <v>99</v>
      </c>
    </row>
    <row r="4" spans="1:39" s="38" customFormat="1" ht="15" customHeight="1" x14ac:dyDescent="0.2">
      <c r="A4" s="694" t="s">
        <v>56</v>
      </c>
      <c r="B4" s="694"/>
      <c r="C4" s="694"/>
      <c r="D4" s="694"/>
      <c r="E4" s="694"/>
      <c r="F4" s="694"/>
      <c r="G4" s="694"/>
    </row>
    <row r="5" spans="1:39" s="36" customFormat="1" ht="7.5" customHeight="1" x14ac:dyDescent="0.2">
      <c r="A5" s="39"/>
      <c r="B5" s="40"/>
      <c r="C5" s="38"/>
      <c r="D5" s="38"/>
      <c r="E5" s="38"/>
      <c r="F5" s="38"/>
    </row>
    <row r="6" spans="1:39" ht="15" customHeight="1" x14ac:dyDescent="0.2">
      <c r="A6" s="326" t="s">
        <v>100</v>
      </c>
      <c r="B6" s="327"/>
      <c r="C6" s="236"/>
    </row>
    <row r="7" spans="1:39" ht="7.5" customHeight="1" x14ac:dyDescent="0.2"/>
    <row r="8" spans="1:39" s="41" customFormat="1" ht="24" x14ac:dyDescent="0.2">
      <c r="B8" s="42" t="s">
        <v>101</v>
      </c>
      <c r="C8" s="42" t="s">
        <v>101</v>
      </c>
      <c r="D8" s="42" t="s">
        <v>101</v>
      </c>
      <c r="E8" s="42" t="s">
        <v>101</v>
      </c>
      <c r="F8" s="42" t="s">
        <v>101</v>
      </c>
      <c r="G8" s="42" t="s">
        <v>101</v>
      </c>
      <c r="H8" s="42" t="s">
        <v>101</v>
      </c>
      <c r="I8" s="42" t="s">
        <v>101</v>
      </c>
    </row>
    <row r="9" spans="1:39" s="45" customFormat="1" ht="13.5" customHeight="1" x14ac:dyDescent="0.2">
      <c r="A9" s="43"/>
      <c r="B9" s="44" t="str">
        <f>IF(Année="","n-3",Année-3)</f>
        <v>n-3</v>
      </c>
      <c r="C9" s="44" t="str">
        <f>IF(Année="","n-2",Année-2)</f>
        <v>n-2</v>
      </c>
      <c r="D9" s="44" t="str">
        <f>IF(Année="","n-1",Année-1)</f>
        <v>n-1</v>
      </c>
      <c r="E9" s="44" t="str">
        <f>IF(Année="","n",Année)</f>
        <v>n</v>
      </c>
      <c r="F9" s="44" t="str">
        <f>IF(Année="","n+1",Année+1)</f>
        <v>n+1</v>
      </c>
      <c r="G9" s="44" t="str">
        <f>IF(Année="","n+2",Année+2)</f>
        <v>n+2</v>
      </c>
      <c r="H9" s="44" t="str">
        <f>IF(Année="","n+3",Année+3)</f>
        <v>n+3</v>
      </c>
      <c r="I9" s="44" t="str">
        <f>IF(Année="","n+4",Année+4)</f>
        <v>n+4</v>
      </c>
    </row>
    <row r="10" spans="1:39" ht="13.5" customHeight="1" x14ac:dyDescent="0.2">
      <c r="A10" s="46" t="s">
        <v>102</v>
      </c>
      <c r="B10" s="47"/>
      <c r="C10" s="47"/>
      <c r="D10" s="47"/>
      <c r="E10" s="48"/>
      <c r="F10" s="48"/>
      <c r="G10" s="48"/>
      <c r="H10" s="48"/>
      <c r="I10" s="48"/>
    </row>
    <row r="11" spans="1:39" ht="13.5" customHeight="1" x14ac:dyDescent="0.2">
      <c r="A11" s="49" t="s">
        <v>103</v>
      </c>
      <c r="B11" s="47"/>
      <c r="C11" s="47"/>
      <c r="D11" s="47"/>
      <c r="E11" s="48"/>
      <c r="F11" s="48"/>
      <c r="G11" s="48"/>
      <c r="H11" s="48"/>
      <c r="I11" s="48"/>
    </row>
    <row r="12" spans="1:39" ht="13.5" customHeight="1" x14ac:dyDescent="0.2">
      <c r="A12" s="46" t="s">
        <v>104</v>
      </c>
      <c r="B12" s="47"/>
      <c r="C12" s="47"/>
      <c r="D12" s="47"/>
      <c r="E12" s="48"/>
      <c r="F12" s="48"/>
      <c r="G12" s="48"/>
      <c r="H12" s="48"/>
      <c r="I12" s="48"/>
    </row>
    <row r="13" spans="1:39" s="36" customFormat="1" ht="18" customHeight="1" x14ac:dyDescent="0.2">
      <c r="A13" s="56" t="s">
        <v>105</v>
      </c>
      <c r="B13" s="47"/>
      <c r="C13" s="47"/>
      <c r="D13" s="47"/>
      <c r="E13" s="48"/>
      <c r="F13" s="48"/>
      <c r="G13" s="48"/>
      <c r="H13" s="48"/>
      <c r="I13" s="48"/>
    </row>
    <row r="14" spans="1:39" s="36" customFormat="1" ht="18" customHeight="1" x14ac:dyDescent="0.2">
      <c r="A14" s="56" t="s">
        <v>106</v>
      </c>
      <c r="B14" s="47"/>
      <c r="C14" s="47"/>
      <c r="D14" s="47"/>
      <c r="E14" s="48"/>
      <c r="F14" s="48"/>
      <c r="G14" s="48"/>
      <c r="H14" s="48"/>
      <c r="I14" s="48"/>
    </row>
    <row r="15" spans="1:39" ht="13.5" customHeight="1" x14ac:dyDescent="0.2">
      <c r="A15" s="50" t="s">
        <v>107</v>
      </c>
      <c r="B15" s="51">
        <f t="shared" ref="B15:I15" si="0">B10+B13+B14</f>
        <v>0</v>
      </c>
      <c r="C15" s="51">
        <f t="shared" si="0"/>
        <v>0</v>
      </c>
      <c r="D15" s="51">
        <f t="shared" si="0"/>
        <v>0</v>
      </c>
      <c r="E15" s="52">
        <f t="shared" si="0"/>
        <v>0</v>
      </c>
      <c r="F15" s="52">
        <f t="shared" si="0"/>
        <v>0</v>
      </c>
      <c r="G15" s="52">
        <f t="shared" si="0"/>
        <v>0</v>
      </c>
      <c r="H15" s="52">
        <f t="shared" si="0"/>
        <v>0</v>
      </c>
      <c r="I15" s="52">
        <f t="shared" si="0"/>
        <v>0</v>
      </c>
    </row>
    <row r="16" spans="1:39" s="36" customFormat="1" ht="18" customHeight="1" x14ac:dyDescent="0.2">
      <c r="A16" s="56" t="s">
        <v>108</v>
      </c>
      <c r="B16" s="47"/>
      <c r="C16" s="47"/>
      <c r="D16" s="47"/>
      <c r="E16" s="48"/>
      <c r="F16" s="48"/>
      <c r="G16" s="48"/>
      <c r="H16" s="48"/>
      <c r="I16" s="4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s="36" customFormat="1" ht="18" customHeight="1" x14ac:dyDescent="0.2">
      <c r="A17" s="56" t="s">
        <v>109</v>
      </c>
      <c r="B17" s="47"/>
      <c r="C17" s="47"/>
      <c r="D17" s="47"/>
      <c r="E17" s="48"/>
      <c r="F17" s="48"/>
      <c r="G17" s="48"/>
      <c r="H17" s="48"/>
      <c r="I17" s="4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s="55" customFormat="1" ht="18" customHeight="1" x14ac:dyDescent="0.2">
      <c r="A18" s="53" t="s">
        <v>110</v>
      </c>
      <c r="B18" s="51">
        <f t="shared" ref="B18:I18" si="1">B15-B16-B17</f>
        <v>0</v>
      </c>
      <c r="C18" s="51">
        <f t="shared" si="1"/>
        <v>0</v>
      </c>
      <c r="D18" s="51">
        <f t="shared" si="1"/>
        <v>0</v>
      </c>
      <c r="E18" s="52">
        <f t="shared" si="1"/>
        <v>0</v>
      </c>
      <c r="F18" s="52">
        <f t="shared" si="1"/>
        <v>0</v>
      </c>
      <c r="G18" s="52">
        <f t="shared" si="1"/>
        <v>0</v>
      </c>
      <c r="H18" s="52">
        <f t="shared" si="1"/>
        <v>0</v>
      </c>
      <c r="I18" s="52">
        <f t="shared" si="1"/>
        <v>0</v>
      </c>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row>
    <row r="19" spans="1:39" s="36" customFormat="1" ht="16.5" customHeight="1" x14ac:dyDescent="0.2">
      <c r="A19" s="56" t="s">
        <v>111</v>
      </c>
      <c r="B19" s="47"/>
      <c r="C19" s="47"/>
      <c r="D19" s="232"/>
      <c r="E19" s="48"/>
      <c r="F19" s="48"/>
      <c r="G19" s="48"/>
      <c r="H19" s="48"/>
      <c r="I19" s="4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s="36" customFormat="1" ht="18" customHeight="1" x14ac:dyDescent="0.2">
      <c r="A20" s="56" t="s">
        <v>112</v>
      </c>
      <c r="B20" s="47"/>
      <c r="C20" s="47"/>
      <c r="D20" s="47"/>
      <c r="E20" s="48"/>
      <c r="F20" s="48"/>
      <c r="G20" s="48"/>
      <c r="H20" s="48"/>
      <c r="I20" s="4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s="36" customFormat="1" ht="18" customHeight="1" x14ac:dyDescent="0.2">
      <c r="A21" s="56" t="s">
        <v>113</v>
      </c>
      <c r="B21" s="47"/>
      <c r="C21" s="47"/>
      <c r="D21" s="47"/>
      <c r="E21" s="48"/>
      <c r="F21" s="48"/>
      <c r="G21" s="48"/>
      <c r="H21" s="48"/>
      <c r="I21" s="4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ht="18" customHeight="1" x14ac:dyDescent="0.2">
      <c r="A22" s="53" t="s">
        <v>114</v>
      </c>
      <c r="B22" s="51">
        <f t="shared" ref="B22:I22" si="2">B18-B19</f>
        <v>0</v>
      </c>
      <c r="C22" s="51">
        <f t="shared" si="2"/>
        <v>0</v>
      </c>
      <c r="D22" s="51">
        <f t="shared" si="2"/>
        <v>0</v>
      </c>
      <c r="E22" s="52">
        <f t="shared" si="2"/>
        <v>0</v>
      </c>
      <c r="F22" s="52">
        <f t="shared" si="2"/>
        <v>0</v>
      </c>
      <c r="G22" s="52">
        <f t="shared" si="2"/>
        <v>0</v>
      </c>
      <c r="H22" s="52">
        <f t="shared" si="2"/>
        <v>0</v>
      </c>
      <c r="I22" s="52">
        <f t="shared" si="2"/>
        <v>0</v>
      </c>
    </row>
    <row r="23" spans="1:39" ht="18" customHeight="1" x14ac:dyDescent="0.2">
      <c r="A23" s="56" t="s">
        <v>115</v>
      </c>
      <c r="B23" s="47"/>
      <c r="C23" s="47"/>
      <c r="D23" s="47"/>
      <c r="E23" s="48"/>
      <c r="F23" s="48"/>
      <c r="G23" s="48"/>
      <c r="H23" s="48"/>
      <c r="I23" s="48"/>
    </row>
    <row r="24" spans="1:39" ht="18" customHeight="1" x14ac:dyDescent="0.2">
      <c r="A24" s="56" t="s">
        <v>116</v>
      </c>
      <c r="B24" s="47"/>
      <c r="C24" s="47"/>
      <c r="D24" s="47"/>
      <c r="E24" s="48"/>
      <c r="F24" s="48"/>
      <c r="G24" s="48"/>
      <c r="H24" s="48"/>
      <c r="I24" s="48"/>
    </row>
    <row r="25" spans="1:39" ht="18" customHeight="1" x14ac:dyDescent="0.2">
      <c r="A25" s="56" t="s">
        <v>117</v>
      </c>
      <c r="B25" s="47"/>
      <c r="C25" s="47"/>
      <c r="D25" s="47"/>
      <c r="E25" s="48"/>
      <c r="F25" s="48"/>
      <c r="G25" s="48"/>
      <c r="H25" s="48"/>
      <c r="I25" s="48"/>
    </row>
    <row r="26" spans="1:39" ht="18" customHeight="1" x14ac:dyDescent="0.2">
      <c r="A26" s="53" t="s">
        <v>118</v>
      </c>
      <c r="B26" s="51">
        <f t="shared" ref="B26:I26" si="3">B22+B23-B24-B25</f>
        <v>0</v>
      </c>
      <c r="C26" s="51">
        <f t="shared" si="3"/>
        <v>0</v>
      </c>
      <c r="D26" s="51">
        <f t="shared" si="3"/>
        <v>0</v>
      </c>
      <c r="E26" s="52">
        <f t="shared" si="3"/>
        <v>0</v>
      </c>
      <c r="F26" s="52">
        <f t="shared" si="3"/>
        <v>0</v>
      </c>
      <c r="G26" s="52">
        <f t="shared" si="3"/>
        <v>0</v>
      </c>
      <c r="H26" s="52">
        <f t="shared" si="3"/>
        <v>0</v>
      </c>
      <c r="I26" s="52">
        <f t="shared" si="3"/>
        <v>0</v>
      </c>
    </row>
    <row r="27" spans="1:39" ht="18" customHeight="1" x14ac:dyDescent="0.2">
      <c r="A27" s="56" t="s">
        <v>119</v>
      </c>
      <c r="B27" s="47"/>
      <c r="C27" s="47"/>
      <c r="D27" s="47"/>
      <c r="E27" s="48"/>
      <c r="F27" s="48"/>
      <c r="G27" s="48"/>
      <c r="H27" s="48"/>
      <c r="I27" s="48"/>
    </row>
    <row r="28" spans="1:39" ht="13.5" customHeight="1" x14ac:dyDescent="0.2">
      <c r="A28" s="56" t="s">
        <v>120</v>
      </c>
      <c r="B28" s="47"/>
      <c r="C28" s="47"/>
      <c r="D28" s="47"/>
      <c r="E28" s="48"/>
      <c r="F28" s="48"/>
      <c r="G28" s="48"/>
      <c r="H28" s="48"/>
      <c r="I28" s="48"/>
    </row>
    <row r="29" spans="1:39" ht="13.5" customHeight="1" x14ac:dyDescent="0.2">
      <c r="A29" s="56" t="s">
        <v>121</v>
      </c>
      <c r="B29" s="47"/>
      <c r="C29" s="47"/>
      <c r="D29" s="47"/>
      <c r="E29" s="48"/>
      <c r="F29" s="48"/>
      <c r="G29" s="48"/>
      <c r="H29" s="48"/>
      <c r="I29" s="48"/>
    </row>
    <row r="30" spans="1:39" ht="13.5" customHeight="1" x14ac:dyDescent="0.2">
      <c r="A30" s="56" t="s">
        <v>122</v>
      </c>
      <c r="B30" s="47"/>
      <c r="C30" s="47"/>
      <c r="D30" s="47"/>
      <c r="E30" s="48"/>
      <c r="F30" s="48"/>
      <c r="G30" s="48"/>
      <c r="H30" s="48"/>
      <c r="I30" s="48"/>
    </row>
    <row r="31" spans="1:39" s="36" customFormat="1" ht="18" customHeight="1" x14ac:dyDescent="0.2">
      <c r="A31" s="56" t="s">
        <v>123</v>
      </c>
      <c r="B31" s="47"/>
      <c r="C31" s="47"/>
      <c r="D31" s="47"/>
      <c r="E31" s="48"/>
      <c r="F31" s="48"/>
      <c r="G31" s="48"/>
      <c r="H31" s="48"/>
      <c r="I31" s="48"/>
    </row>
    <row r="32" spans="1:39" s="36" customFormat="1" ht="18" customHeight="1" x14ac:dyDescent="0.2">
      <c r="A32" s="56"/>
      <c r="B32" s="47"/>
      <c r="C32" s="47"/>
      <c r="D32" s="47"/>
      <c r="E32" s="48"/>
      <c r="F32" s="48"/>
      <c r="G32" s="48"/>
      <c r="H32" s="48"/>
      <c r="I32" s="48"/>
    </row>
    <row r="33" spans="1:9" ht="18" customHeight="1" x14ac:dyDescent="0.2">
      <c r="A33" s="53"/>
      <c r="B33" s="51">
        <f t="shared" ref="B33:I33" si="4">B26-B27-B28+B29+B30-B31+B32</f>
        <v>0</v>
      </c>
      <c r="C33" s="51">
        <f t="shared" si="4"/>
        <v>0</v>
      </c>
      <c r="D33" s="51">
        <f t="shared" si="4"/>
        <v>0</v>
      </c>
      <c r="E33" s="52">
        <f t="shared" si="4"/>
        <v>0</v>
      </c>
      <c r="F33" s="52">
        <f t="shared" si="4"/>
        <v>0</v>
      </c>
      <c r="G33" s="52">
        <f t="shared" si="4"/>
        <v>0</v>
      </c>
      <c r="H33" s="52">
        <f t="shared" si="4"/>
        <v>0</v>
      </c>
      <c r="I33" s="52">
        <f t="shared" si="4"/>
        <v>0</v>
      </c>
    </row>
    <row r="34" spans="1:9" ht="18" customHeight="1" x14ac:dyDescent="0.2">
      <c r="A34" s="56" t="s">
        <v>124</v>
      </c>
      <c r="B34" s="47"/>
      <c r="C34" s="47"/>
      <c r="D34" s="47"/>
      <c r="E34" s="48"/>
      <c r="F34" s="48"/>
      <c r="G34" s="48"/>
      <c r="H34" s="48"/>
      <c r="I34" s="48"/>
    </row>
    <row r="35" spans="1:9" ht="18" customHeight="1" x14ac:dyDescent="0.2">
      <c r="A35" s="56" t="s">
        <v>125</v>
      </c>
      <c r="B35" s="47"/>
      <c r="C35" s="47"/>
      <c r="D35" s="47"/>
      <c r="E35" s="48"/>
      <c r="F35" s="48"/>
      <c r="G35" s="48"/>
      <c r="H35" s="48"/>
      <c r="I35" s="48"/>
    </row>
    <row r="36" spans="1:9" ht="18" customHeight="1" x14ac:dyDescent="0.25">
      <c r="A36" s="57" t="s">
        <v>126</v>
      </c>
      <c r="B36" s="47"/>
      <c r="C36" s="47"/>
      <c r="D36" s="47"/>
      <c r="E36" s="48"/>
      <c r="F36" s="48"/>
      <c r="G36" s="48"/>
      <c r="H36" s="48"/>
      <c r="I36" s="48"/>
    </row>
    <row r="37" spans="1:9" ht="13.35" customHeight="1" x14ac:dyDescent="0.2">
      <c r="A37" s="58" t="s">
        <v>127</v>
      </c>
      <c r="B37" s="51">
        <f t="shared" ref="B37:I37" si="5">B34-B35</f>
        <v>0</v>
      </c>
      <c r="C37" s="51">
        <f t="shared" si="5"/>
        <v>0</v>
      </c>
      <c r="D37" s="51">
        <f t="shared" si="5"/>
        <v>0</v>
      </c>
      <c r="E37" s="52">
        <f t="shared" si="5"/>
        <v>0</v>
      </c>
      <c r="F37" s="52">
        <f t="shared" si="5"/>
        <v>0</v>
      </c>
      <c r="G37" s="52">
        <f t="shared" si="5"/>
        <v>0</v>
      </c>
      <c r="H37" s="52">
        <f t="shared" si="5"/>
        <v>0</v>
      </c>
      <c r="I37" s="52">
        <f t="shared" si="5"/>
        <v>0</v>
      </c>
    </row>
    <row r="38" spans="1:9" s="36" customFormat="1" ht="18" customHeight="1" x14ac:dyDescent="0.2">
      <c r="A38" s="53" t="s">
        <v>128</v>
      </c>
      <c r="B38" s="51">
        <f t="shared" ref="B38:I38" si="6">B33+B37</f>
        <v>0</v>
      </c>
      <c r="C38" s="51">
        <f t="shared" si="6"/>
        <v>0</v>
      </c>
      <c r="D38" s="51">
        <f t="shared" si="6"/>
        <v>0</v>
      </c>
      <c r="E38" s="52">
        <f t="shared" si="6"/>
        <v>0</v>
      </c>
      <c r="F38" s="52">
        <f t="shared" si="6"/>
        <v>0</v>
      </c>
      <c r="G38" s="52">
        <f t="shared" si="6"/>
        <v>0</v>
      </c>
      <c r="H38" s="52">
        <f t="shared" si="6"/>
        <v>0</v>
      </c>
      <c r="I38" s="52">
        <f t="shared" si="6"/>
        <v>0</v>
      </c>
    </row>
    <row r="39" spans="1:9" ht="18" customHeight="1" x14ac:dyDescent="0.2">
      <c r="A39" s="56" t="s">
        <v>129</v>
      </c>
      <c r="B39" s="47"/>
      <c r="C39" s="47"/>
      <c r="D39" s="47"/>
      <c r="E39" s="48"/>
      <c r="F39" s="48"/>
      <c r="G39" s="48"/>
      <c r="H39" s="48"/>
      <c r="I39" s="48"/>
    </row>
    <row r="40" spans="1:9" ht="13.5" customHeight="1" x14ac:dyDescent="0.2">
      <c r="A40" s="56" t="s">
        <v>130</v>
      </c>
      <c r="B40" s="47"/>
      <c r="C40" s="47"/>
      <c r="D40" s="47"/>
      <c r="E40" s="48"/>
      <c r="F40" s="48"/>
      <c r="G40" s="48"/>
      <c r="H40" s="48"/>
      <c r="I40" s="48"/>
    </row>
    <row r="41" spans="1:9" ht="13.5" customHeight="1" x14ac:dyDescent="0.2">
      <c r="A41" s="56" t="s">
        <v>131</v>
      </c>
      <c r="B41" s="47"/>
      <c r="C41" s="47"/>
      <c r="D41" s="47"/>
      <c r="E41" s="48"/>
      <c r="F41" s="48"/>
      <c r="G41" s="48"/>
      <c r="H41" s="48"/>
      <c r="I41" s="48"/>
    </row>
    <row r="42" spans="1:9" ht="13.5" customHeight="1" x14ac:dyDescent="0.2">
      <c r="A42" s="56" t="s">
        <v>132</v>
      </c>
      <c r="B42" s="47"/>
      <c r="C42" s="47"/>
      <c r="D42" s="47"/>
      <c r="E42" s="48"/>
      <c r="F42" s="48"/>
      <c r="G42" s="48"/>
      <c r="H42" s="48"/>
      <c r="I42" s="48"/>
    </row>
    <row r="43" spans="1:9" s="36" customFormat="1" ht="18" customHeight="1" x14ac:dyDescent="0.2">
      <c r="A43" s="56" t="s">
        <v>133</v>
      </c>
      <c r="B43" s="47"/>
      <c r="C43" s="47"/>
      <c r="D43" s="47"/>
      <c r="E43" s="48"/>
      <c r="F43" s="48"/>
      <c r="G43" s="48"/>
      <c r="H43" s="48"/>
      <c r="I43" s="48"/>
    </row>
    <row r="44" spans="1:9" ht="13.5" customHeight="1" x14ac:dyDescent="0.2">
      <c r="A44" s="56" t="s">
        <v>134</v>
      </c>
      <c r="B44" s="47"/>
      <c r="C44" s="47"/>
      <c r="D44" s="47"/>
      <c r="E44" s="48"/>
      <c r="F44" s="48"/>
      <c r="G44" s="48"/>
      <c r="H44" s="48"/>
      <c r="I44" s="48"/>
    </row>
    <row r="45" spans="1:9" ht="13.5" customHeight="1" x14ac:dyDescent="0.2">
      <c r="A45" s="56" t="s">
        <v>135</v>
      </c>
      <c r="B45" s="47"/>
      <c r="C45" s="47"/>
      <c r="D45" s="47"/>
      <c r="E45" s="48"/>
      <c r="F45" s="48"/>
      <c r="G45" s="48"/>
      <c r="H45" s="48"/>
      <c r="I45" s="48"/>
    </row>
    <row r="46" spans="1:9" ht="13.5" customHeight="1" x14ac:dyDescent="0.2">
      <c r="A46" s="58" t="s">
        <v>136</v>
      </c>
      <c r="B46" s="51">
        <f t="shared" ref="B46:I46" si="7">B39-B43</f>
        <v>0</v>
      </c>
      <c r="C46" s="51">
        <f t="shared" si="7"/>
        <v>0</v>
      </c>
      <c r="D46" s="51">
        <f t="shared" si="7"/>
        <v>0</v>
      </c>
      <c r="E46" s="52">
        <f t="shared" si="7"/>
        <v>0</v>
      </c>
      <c r="F46" s="52">
        <f t="shared" si="7"/>
        <v>0</v>
      </c>
      <c r="G46" s="52">
        <f t="shared" si="7"/>
        <v>0</v>
      </c>
      <c r="H46" s="52">
        <f t="shared" si="7"/>
        <v>0</v>
      </c>
      <c r="I46" s="52">
        <f t="shared" si="7"/>
        <v>0</v>
      </c>
    </row>
    <row r="47" spans="1:9" ht="18" customHeight="1" x14ac:dyDescent="0.2">
      <c r="A47" s="6"/>
      <c r="B47" s="574"/>
      <c r="C47" s="574"/>
      <c r="D47" s="574"/>
      <c r="E47" s="574"/>
      <c r="F47" s="574"/>
      <c r="G47" s="574"/>
      <c r="H47" s="574"/>
      <c r="I47" s="575"/>
    </row>
    <row r="48" spans="1:9" s="36" customFormat="1" ht="18" customHeight="1" x14ac:dyDescent="0.2">
      <c r="A48" s="56" t="s">
        <v>137</v>
      </c>
      <c r="B48" s="47"/>
      <c r="C48" s="47"/>
      <c r="D48" s="47"/>
      <c r="E48" s="48"/>
      <c r="F48" s="48"/>
      <c r="G48" s="48"/>
      <c r="H48" s="48"/>
      <c r="I48" s="48"/>
    </row>
    <row r="49" spans="1:9" s="36" customFormat="1" ht="18" customHeight="1" x14ac:dyDescent="0.2">
      <c r="A49" s="56" t="s">
        <v>138</v>
      </c>
      <c r="B49" s="47"/>
      <c r="C49" s="47"/>
      <c r="D49" s="47"/>
      <c r="E49" s="48"/>
      <c r="F49" s="48"/>
      <c r="G49" s="48"/>
      <c r="H49" s="48"/>
      <c r="I49" s="48"/>
    </row>
    <row r="50" spans="1:9" ht="18" customHeight="1" x14ac:dyDescent="0.2">
      <c r="A50" s="53" t="s">
        <v>139</v>
      </c>
      <c r="B50" s="51">
        <f t="shared" ref="B50:I50" si="8">B38+B46-B48-B49</f>
        <v>0</v>
      </c>
      <c r="C50" s="51">
        <f t="shared" si="8"/>
        <v>0</v>
      </c>
      <c r="D50" s="51">
        <f t="shared" si="8"/>
        <v>0</v>
      </c>
      <c r="E50" s="52">
        <f t="shared" si="8"/>
        <v>0</v>
      </c>
      <c r="F50" s="52">
        <f t="shared" si="8"/>
        <v>0</v>
      </c>
      <c r="G50" s="52">
        <f t="shared" si="8"/>
        <v>0</v>
      </c>
      <c r="H50" s="52">
        <f t="shared" si="8"/>
        <v>0</v>
      </c>
      <c r="I50" s="52">
        <f t="shared" si="8"/>
        <v>0</v>
      </c>
    </row>
    <row r="51" spans="1:9" ht="13.5" customHeight="1" x14ac:dyDescent="0.2">
      <c r="A51" s="50" t="s">
        <v>140</v>
      </c>
      <c r="B51" s="51">
        <f t="shared" ref="B51:I51" si="9">B50+B27+B28-B29-B40-B41-B42+B44+B45</f>
        <v>0</v>
      </c>
      <c r="C51" s="51">
        <f t="shared" si="9"/>
        <v>0</v>
      </c>
      <c r="D51" s="51">
        <f t="shared" si="9"/>
        <v>0</v>
      </c>
      <c r="E51" s="52">
        <f t="shared" si="9"/>
        <v>0</v>
      </c>
      <c r="F51" s="52">
        <f t="shared" si="9"/>
        <v>0</v>
      </c>
      <c r="G51" s="52">
        <f t="shared" si="9"/>
        <v>0</v>
      </c>
      <c r="H51" s="52">
        <f t="shared" si="9"/>
        <v>0</v>
      </c>
      <c r="I51" s="52">
        <f t="shared" si="9"/>
        <v>0</v>
      </c>
    </row>
    <row r="52" spans="1:9" ht="29.1" customHeight="1" x14ac:dyDescent="0.2">
      <c r="A52" s="59" t="s">
        <v>141</v>
      </c>
      <c r="B52" s="51">
        <f t="shared" ref="B52:I52" si="10">B18+B32+B34</f>
        <v>0</v>
      </c>
      <c r="C52" s="51">
        <f t="shared" si="10"/>
        <v>0</v>
      </c>
      <c r="D52" s="51">
        <f t="shared" si="10"/>
        <v>0</v>
      </c>
      <c r="E52" s="52">
        <f t="shared" si="10"/>
        <v>0</v>
      </c>
      <c r="F52" s="52">
        <f t="shared" si="10"/>
        <v>0</v>
      </c>
      <c r="G52" s="52">
        <f t="shared" si="10"/>
        <v>0</v>
      </c>
      <c r="H52" s="52">
        <f t="shared" si="10"/>
        <v>0</v>
      </c>
      <c r="I52" s="52">
        <f t="shared" si="10"/>
        <v>0</v>
      </c>
    </row>
    <row r="53" spans="1:9" ht="13.5" customHeight="1" x14ac:dyDescent="0.2">
      <c r="A53" s="60" t="s">
        <v>142</v>
      </c>
      <c r="B53" s="51">
        <f t="shared" ref="B53:I53" si="11">B19+B24+B25+B27+B28+B31+B35</f>
        <v>0</v>
      </c>
      <c r="C53" s="51">
        <f t="shared" si="11"/>
        <v>0</v>
      </c>
      <c r="D53" s="51">
        <f t="shared" si="11"/>
        <v>0</v>
      </c>
      <c r="E53" s="61">
        <f t="shared" si="11"/>
        <v>0</v>
      </c>
      <c r="F53" s="61">
        <f t="shared" si="11"/>
        <v>0</v>
      </c>
      <c r="G53" s="61">
        <f t="shared" si="11"/>
        <v>0</v>
      </c>
      <c r="H53" s="61">
        <f t="shared" si="11"/>
        <v>0</v>
      </c>
      <c r="I53" s="61">
        <f t="shared" si="11"/>
        <v>0</v>
      </c>
    </row>
    <row r="54" spans="1:9" s="36" customFormat="1" ht="18" customHeight="1" x14ac:dyDescent="0.25">
      <c r="A54" s="144"/>
      <c r="B54" s="576"/>
      <c r="C54" s="576"/>
      <c r="D54" s="576"/>
      <c r="E54" s="576"/>
      <c r="F54" s="576"/>
      <c r="G54" s="576"/>
      <c r="H54" s="576"/>
      <c r="I54" s="93"/>
    </row>
    <row r="55" spans="1:9" s="212" customFormat="1" ht="18" customHeight="1" x14ac:dyDescent="0.2">
      <c r="A55" s="211" t="s">
        <v>143</v>
      </c>
      <c r="B55" s="577"/>
      <c r="C55" s="577"/>
      <c r="D55" s="578"/>
      <c r="E55" s="578"/>
      <c r="F55" s="578"/>
      <c r="G55" s="578"/>
      <c r="H55" s="578"/>
      <c r="I55" s="577"/>
    </row>
    <row r="56" spans="1:9" ht="18" customHeight="1" x14ac:dyDescent="0.25">
      <c r="A56" s="62" t="s">
        <v>144</v>
      </c>
      <c r="B56" s="131"/>
      <c r="C56" s="131"/>
      <c r="D56" s="131"/>
      <c r="E56" s="131"/>
      <c r="F56" s="131"/>
      <c r="G56" s="131"/>
      <c r="H56" s="131"/>
      <c r="I56" s="131"/>
    </row>
    <row r="57" spans="1:9" ht="18" customHeight="1" x14ac:dyDescent="0.25">
      <c r="A57" s="63" t="s">
        <v>145</v>
      </c>
      <c r="B57" s="579"/>
      <c r="C57" s="579"/>
      <c r="D57" s="579"/>
      <c r="E57" s="579"/>
      <c r="F57" s="579"/>
      <c r="G57" s="579"/>
      <c r="H57" s="579"/>
      <c r="I57" s="579"/>
    </row>
    <row r="58" spans="1:9" ht="7.5" customHeight="1" x14ac:dyDescent="0.2">
      <c r="A58" s="64"/>
      <c r="B58" s="65"/>
      <c r="C58" s="66"/>
      <c r="D58" s="66"/>
      <c r="E58" s="66"/>
      <c r="F58" s="66"/>
      <c r="G58" s="66"/>
      <c r="H58" s="66"/>
      <c r="I58" s="66"/>
    </row>
    <row r="59" spans="1:9" ht="12.75" customHeight="1" x14ac:dyDescent="0.2">
      <c r="A59" s="713" t="s">
        <v>146</v>
      </c>
      <c r="B59" s="713"/>
      <c r="C59" s="713"/>
      <c r="D59" s="713"/>
      <c r="E59" s="713"/>
      <c r="F59" s="713"/>
      <c r="G59" s="713"/>
      <c r="H59" s="713"/>
      <c r="I59" s="67"/>
    </row>
    <row r="60" spans="1:9" x14ac:dyDescent="0.2">
      <c r="A60" s="714" t="s">
        <v>147</v>
      </c>
      <c r="B60" s="714"/>
      <c r="C60" s="714"/>
      <c r="D60" s="714"/>
      <c r="E60" s="714"/>
      <c r="F60" s="714"/>
      <c r="G60" s="714"/>
      <c r="H60" s="714"/>
      <c r="I60" s="145"/>
    </row>
    <row r="61" spans="1:9" x14ac:dyDescent="0.2">
      <c r="A61" s="68" t="s">
        <v>148</v>
      </c>
      <c r="B61" s="69"/>
      <c r="C61" s="69"/>
      <c r="D61" s="70" t="str">
        <f t="shared" ref="D61:I61" si="12">D9</f>
        <v>n-1</v>
      </c>
      <c r="E61" s="70" t="str">
        <f t="shared" si="12"/>
        <v>n</v>
      </c>
      <c r="F61" s="70" t="str">
        <f t="shared" si="12"/>
        <v>n+1</v>
      </c>
      <c r="G61" s="70" t="str">
        <f t="shared" si="12"/>
        <v>n+2</v>
      </c>
      <c r="H61" s="70" t="str">
        <f t="shared" si="12"/>
        <v>n+3</v>
      </c>
      <c r="I61" s="70" t="str">
        <f t="shared" si="12"/>
        <v>n+4</v>
      </c>
    </row>
    <row r="62" spans="1:9" x14ac:dyDescent="0.2">
      <c r="A62" s="10" t="s">
        <v>149</v>
      </c>
      <c r="B62" s="69"/>
      <c r="C62" s="69"/>
      <c r="D62" s="71"/>
      <c r="E62" s="71"/>
      <c r="F62" s="71"/>
      <c r="G62" s="71"/>
      <c r="H62" s="71"/>
      <c r="I62" s="71"/>
    </row>
    <row r="63" spans="1:9" x14ac:dyDescent="0.2">
      <c r="A63" s="10" t="s">
        <v>150</v>
      </c>
      <c r="B63" s="69"/>
      <c r="C63" s="69"/>
      <c r="D63" s="71"/>
      <c r="E63" s="71"/>
      <c r="F63" s="71"/>
      <c r="G63" s="71"/>
      <c r="H63" s="71"/>
      <c r="I63" s="71"/>
    </row>
    <row r="64" spans="1:9" s="73" customFormat="1" ht="18" customHeight="1" x14ac:dyDescent="0.2">
      <c r="A64" s="72" t="s">
        <v>151</v>
      </c>
      <c r="F64" s="785"/>
    </row>
    <row r="65" spans="1:9" s="74" customFormat="1" ht="17.25" x14ac:dyDescent="0.2">
      <c r="A65" s="715" t="s">
        <v>494</v>
      </c>
      <c r="B65" s="715"/>
      <c r="C65" s="715"/>
      <c r="D65" s="715"/>
      <c r="E65" s="715"/>
      <c r="F65" s="715"/>
      <c r="G65" s="715"/>
      <c r="H65" s="715"/>
      <c r="I65" s="715"/>
    </row>
    <row r="66" spans="1:9" s="75" customFormat="1" ht="30" customHeight="1" x14ac:dyDescent="0.2">
      <c r="A66" s="711" t="s">
        <v>152</v>
      </c>
      <c r="B66" s="711"/>
      <c r="C66" s="711"/>
      <c r="D66" s="711"/>
      <c r="E66" s="711"/>
      <c r="F66" s="711"/>
      <c r="G66" s="711"/>
      <c r="H66" s="711"/>
      <c r="I66" s="711"/>
    </row>
    <row r="67" spans="1:9" s="75" customFormat="1" ht="27.75" customHeight="1" x14ac:dyDescent="0.2">
      <c r="A67" s="711" t="s">
        <v>153</v>
      </c>
      <c r="B67" s="711"/>
      <c r="C67" s="711"/>
      <c r="D67" s="711"/>
      <c r="E67" s="711"/>
      <c r="F67" s="711"/>
      <c r="G67" s="711"/>
      <c r="H67" s="711"/>
      <c r="I67" s="711"/>
    </row>
  </sheetData>
  <mergeCells count="7">
    <mergeCell ref="A66:I66"/>
    <mergeCell ref="A67:I67"/>
    <mergeCell ref="A1:G1"/>
    <mergeCell ref="A4:G4"/>
    <mergeCell ref="A59:H59"/>
    <mergeCell ref="A60:H60"/>
    <mergeCell ref="A65:I65"/>
  </mergeCells>
  <printOptions horizontalCentered="1"/>
  <pageMargins left="0.23622047244094491" right="0.23622047244094491" top="0.47244094488188981" bottom="0.35433070866141736" header="0.51181102362204722" footer="0.23622047244094491"/>
  <pageSetup paperSize="9" scale="74" firstPageNumber="0" orientation="portrait" r:id="rId1"/>
  <headerFooter>
    <oddFooter>&amp;C&amp;8Date de mise à jour : 06/02/2018&amp;R&amp;8&amp;A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FFFFFF"/>
    <pageSetUpPr fitToPage="1"/>
  </sheetPr>
  <dimension ref="A1:O36"/>
  <sheetViews>
    <sheetView zoomScaleNormal="100" zoomScaleSheetLayoutView="89" zoomScalePageLayoutView="80" workbookViewId="0">
      <selection activeCell="A19" sqref="A19"/>
    </sheetView>
  </sheetViews>
  <sheetFormatPr baseColWidth="10" defaultColWidth="9.140625" defaultRowHeight="12.75" x14ac:dyDescent="0.2"/>
  <cols>
    <col min="1" max="1" width="32.7109375"/>
    <col min="2" max="5" width="11.5703125"/>
    <col min="6" max="6" width="10.5703125"/>
    <col min="7" max="7" width="32.42578125"/>
    <col min="8" max="11" width="11.85546875"/>
    <col min="12" max="12" width="9.42578125"/>
    <col min="13" max="1025" width="10.7109375"/>
  </cols>
  <sheetData>
    <row r="1" spans="1:15" ht="17.100000000000001" customHeight="1" x14ac:dyDescent="0.25">
      <c r="A1" s="716" t="s">
        <v>154</v>
      </c>
      <c r="B1" s="716"/>
      <c r="C1" s="716"/>
      <c r="D1" s="716"/>
      <c r="E1" s="716"/>
      <c r="F1" s="76"/>
      <c r="G1" s="77"/>
      <c r="H1" s="76"/>
      <c r="I1" s="76"/>
      <c r="K1" s="78"/>
      <c r="L1" s="78"/>
      <c r="M1" s="78"/>
      <c r="N1" s="78"/>
      <c r="O1" s="78"/>
    </row>
    <row r="2" spans="1:15" x14ac:dyDescent="0.2">
      <c r="A2" s="19" t="s">
        <v>98</v>
      </c>
    </row>
    <row r="3" spans="1:15" x14ac:dyDescent="0.2">
      <c r="A3" s="19"/>
    </row>
    <row r="4" spans="1:15" s="3" customFormat="1" ht="15" customHeight="1" x14ac:dyDescent="0.25">
      <c r="A4" s="694" t="s">
        <v>56</v>
      </c>
      <c r="B4" s="694"/>
      <c r="C4" s="694"/>
      <c r="D4" s="694"/>
      <c r="E4" s="694"/>
      <c r="F4" s="694"/>
      <c r="G4" s="694"/>
      <c r="H4" s="79"/>
      <c r="I4" s="79"/>
    </row>
    <row r="6" spans="1:15" ht="24" x14ac:dyDescent="0.2">
      <c r="B6" s="42" t="s">
        <v>101</v>
      </c>
      <c r="C6" s="42" t="s">
        <v>101</v>
      </c>
      <c r="D6" s="42" t="s">
        <v>101</v>
      </c>
      <c r="E6" s="42" t="s">
        <v>101</v>
      </c>
      <c r="H6" s="42" t="s">
        <v>101</v>
      </c>
      <c r="I6" s="80" t="s">
        <v>101</v>
      </c>
      <c r="J6" s="42" t="s">
        <v>101</v>
      </c>
      <c r="K6" s="42" t="s">
        <v>101</v>
      </c>
    </row>
    <row r="7" spans="1:15" ht="14.25" customHeight="1" x14ac:dyDescent="0.2">
      <c r="A7" s="138" t="s">
        <v>155</v>
      </c>
      <c r="B7" s="82" t="str">
        <f>'annexe 5A '!E9</f>
        <v>n</v>
      </c>
      <c r="C7" s="82" t="str">
        <f>'annexe 5A '!F9</f>
        <v>n+1</v>
      </c>
      <c r="D7" s="82" t="str">
        <f>'annexe 5A '!G9</f>
        <v>n+2</v>
      </c>
      <c r="E7" s="82" t="str">
        <f>'annexe 5A '!H9</f>
        <v>n+3</v>
      </c>
      <c r="F7" s="83" t="s">
        <v>156</v>
      </c>
      <c r="G7" s="84" t="s">
        <v>157</v>
      </c>
      <c r="H7" s="83" t="str">
        <f>B7</f>
        <v>n</v>
      </c>
      <c r="I7" s="85" t="str">
        <f>C7</f>
        <v>n+1</v>
      </c>
      <c r="J7" s="83" t="str">
        <f>D7</f>
        <v>n+2</v>
      </c>
      <c r="K7" s="83" t="str">
        <f>E7</f>
        <v>n+3</v>
      </c>
      <c r="L7" s="86" t="s">
        <v>156</v>
      </c>
      <c r="M7" s="87"/>
    </row>
    <row r="8" spans="1:15" ht="13.5" customHeight="1" x14ac:dyDescent="0.2">
      <c r="A8" s="88" t="s">
        <v>158</v>
      </c>
      <c r="B8" s="195">
        <f>B9+B10</f>
        <v>0</v>
      </c>
      <c r="C8" s="195">
        <f>C9+C10</f>
        <v>0</v>
      </c>
      <c r="D8" s="195">
        <f>D9+D10</f>
        <v>0</v>
      </c>
      <c r="E8" s="195">
        <f>E9+E10</f>
        <v>0</v>
      </c>
      <c r="F8" s="196">
        <f>SUM(B8:E8)</f>
        <v>0</v>
      </c>
      <c r="G8" s="89" t="s">
        <v>159</v>
      </c>
      <c r="H8" s="90"/>
      <c r="I8" s="94"/>
      <c r="J8" s="90"/>
      <c r="K8" s="90">
        <f>E8</f>
        <v>0</v>
      </c>
      <c r="L8" s="198">
        <f>SUM(H8:K8)</f>
        <v>0</v>
      </c>
    </row>
    <row r="9" spans="1:15" ht="13.5" customHeight="1" x14ac:dyDescent="0.2">
      <c r="A9" s="92" t="s">
        <v>160</v>
      </c>
      <c r="B9" s="197"/>
      <c r="C9" s="197"/>
      <c r="D9" s="197"/>
      <c r="E9" s="197"/>
      <c r="F9" s="198">
        <f>SUM(B9:E9)</f>
        <v>0</v>
      </c>
      <c r="G9" s="91"/>
      <c r="H9" s="90"/>
      <c r="I9" s="94"/>
      <c r="J9" s="90"/>
      <c r="K9" s="90">
        <f>E9</f>
        <v>0</v>
      </c>
      <c r="L9" s="198"/>
    </row>
    <row r="10" spans="1:15" ht="13.5" customHeight="1" x14ac:dyDescent="0.2">
      <c r="A10" s="92" t="s">
        <v>161</v>
      </c>
      <c r="B10" s="197"/>
      <c r="C10" s="197"/>
      <c r="D10" s="197"/>
      <c r="E10" s="197"/>
      <c r="F10" s="198">
        <f>SUM(B10:E10)</f>
        <v>0</v>
      </c>
      <c r="G10" s="91" t="s">
        <v>274</v>
      </c>
      <c r="H10" s="90"/>
      <c r="I10" s="94"/>
      <c r="J10" s="90"/>
      <c r="K10" s="90">
        <f>E10</f>
        <v>0</v>
      </c>
      <c r="L10" s="198">
        <f>SUM(H10:K10)</f>
        <v>0</v>
      </c>
    </row>
    <row r="11" spans="1:15" ht="13.5" customHeight="1" x14ac:dyDescent="0.2">
      <c r="A11" s="92"/>
      <c r="B11" s="197"/>
      <c r="C11" s="197"/>
      <c r="D11" s="197"/>
      <c r="E11" s="197"/>
      <c r="F11" s="198"/>
      <c r="G11" s="91"/>
      <c r="H11" s="90"/>
      <c r="I11" s="94"/>
      <c r="J11" s="90"/>
      <c r="K11" s="90"/>
      <c r="L11" s="198"/>
    </row>
    <row r="12" spans="1:15" ht="13.5" customHeight="1" x14ac:dyDescent="0.2">
      <c r="A12" s="92" t="s">
        <v>162</v>
      </c>
      <c r="B12" s="197"/>
      <c r="C12" s="197"/>
      <c r="D12" s="197"/>
      <c r="E12" s="197"/>
      <c r="F12" s="198">
        <f>SUM(B12:E12)</f>
        <v>0</v>
      </c>
      <c r="G12" s="209" t="s">
        <v>163</v>
      </c>
      <c r="H12" s="203">
        <f>H13+H14+H15</f>
        <v>0</v>
      </c>
      <c r="I12" s="204">
        <f>I13+I14+I15</f>
        <v>0</v>
      </c>
      <c r="J12" s="203">
        <f>J13+J14+J15</f>
        <v>0</v>
      </c>
      <c r="K12" s="203">
        <f>K13+K14+K15</f>
        <v>0</v>
      </c>
      <c r="L12" s="198">
        <f>SUM(H12:K12)</f>
        <v>0</v>
      </c>
    </row>
    <row r="13" spans="1:15" ht="13.5" customHeight="1" x14ac:dyDescent="0.2">
      <c r="A13" s="92"/>
      <c r="B13" s="197"/>
      <c r="C13" s="197"/>
      <c r="D13" s="197"/>
      <c r="E13" s="197"/>
      <c r="F13" s="198"/>
      <c r="G13" s="209"/>
      <c r="H13" s="197"/>
      <c r="I13" s="210"/>
      <c r="J13" s="197"/>
      <c r="K13" s="197"/>
      <c r="L13" s="198"/>
    </row>
    <row r="14" spans="1:15" ht="13.5" customHeight="1" x14ac:dyDescent="0.2">
      <c r="A14" s="92" t="s">
        <v>164</v>
      </c>
      <c r="B14" s="197"/>
      <c r="C14" s="197"/>
      <c r="D14" s="197"/>
      <c r="E14" s="197"/>
      <c r="F14" s="198">
        <f>SUM(B14:E14)</f>
        <v>0</v>
      </c>
      <c r="G14" s="209" t="s">
        <v>165</v>
      </c>
      <c r="H14" s="197"/>
      <c r="I14" s="210"/>
      <c r="J14" s="197"/>
      <c r="K14" s="197"/>
      <c r="L14" s="198">
        <f>SUM(H14:K14)</f>
        <v>0</v>
      </c>
    </row>
    <row r="15" spans="1:15" ht="13.5" customHeight="1" x14ac:dyDescent="0.2">
      <c r="A15" s="92" t="s">
        <v>166</v>
      </c>
      <c r="B15" s="197"/>
      <c r="C15" s="197"/>
      <c r="D15" s="197"/>
      <c r="E15" s="197"/>
      <c r="F15" s="198">
        <f>SUM(B15:E15)</f>
        <v>0</v>
      </c>
      <c r="G15" s="209" t="s">
        <v>167</v>
      </c>
      <c r="H15" s="197"/>
      <c r="I15" s="210"/>
      <c r="J15" s="197"/>
      <c r="K15" s="197"/>
      <c r="L15" s="198">
        <f>SUM(H15:K15)</f>
        <v>0</v>
      </c>
    </row>
    <row r="16" spans="1:15" ht="13.5" customHeight="1" x14ac:dyDescent="0.2">
      <c r="A16" s="92"/>
      <c r="B16" s="197"/>
      <c r="C16" s="197"/>
      <c r="D16" s="197"/>
      <c r="E16" s="197"/>
      <c r="F16" s="198"/>
      <c r="G16" s="209"/>
      <c r="H16" s="197"/>
      <c r="I16" s="210"/>
      <c r="J16" s="197"/>
      <c r="K16" s="197"/>
      <c r="L16" s="198"/>
    </row>
    <row r="17" spans="1:13" ht="13.5" customHeight="1" x14ac:dyDescent="0.2">
      <c r="A17" s="92"/>
      <c r="B17" s="197"/>
      <c r="C17" s="197"/>
      <c r="D17" s="197"/>
      <c r="E17" s="197"/>
      <c r="F17" s="198"/>
      <c r="G17" s="209" t="s">
        <v>168</v>
      </c>
      <c r="H17" s="197"/>
      <c r="I17" s="210"/>
      <c r="J17" s="197"/>
      <c r="K17" s="197"/>
      <c r="L17" s="198">
        <f>SUM(H17:K17)</f>
        <v>0</v>
      </c>
    </row>
    <row r="18" spans="1:13" ht="13.5" customHeight="1" x14ac:dyDescent="0.2">
      <c r="A18" s="92" t="s">
        <v>169</v>
      </c>
      <c r="B18" s="197"/>
      <c r="C18" s="197"/>
      <c r="D18" s="197"/>
      <c r="E18" s="197"/>
      <c r="F18" s="198">
        <f>SUM(B18:E18)</f>
        <v>0</v>
      </c>
      <c r="G18" s="209"/>
      <c r="H18" s="197"/>
      <c r="I18" s="210"/>
      <c r="J18" s="197"/>
      <c r="K18" s="197"/>
      <c r="L18" s="198"/>
    </row>
    <row r="19" spans="1:13" x14ac:dyDescent="0.2">
      <c r="A19" s="92"/>
      <c r="B19" s="197"/>
      <c r="C19" s="197"/>
      <c r="D19" s="231"/>
      <c r="E19" s="197"/>
      <c r="F19" s="198"/>
      <c r="G19" s="209" t="s">
        <v>170</v>
      </c>
      <c r="H19" s="197"/>
      <c r="I19" s="210"/>
      <c r="J19" s="197"/>
      <c r="K19" s="197"/>
      <c r="L19" s="198">
        <f>SUM(H19:K19)</f>
        <v>0</v>
      </c>
    </row>
    <row r="20" spans="1:13" ht="13.5" customHeight="1" x14ac:dyDescent="0.2">
      <c r="A20" s="135" t="s">
        <v>256</v>
      </c>
      <c r="B20" s="131">
        <f>B21+B22</f>
        <v>0</v>
      </c>
      <c r="C20" s="131">
        <f>C21+C22</f>
        <v>0</v>
      </c>
      <c r="D20" s="131">
        <f>D21+D22</f>
        <v>0</v>
      </c>
      <c r="E20" s="131">
        <f>E21+E22</f>
        <v>0</v>
      </c>
      <c r="F20" s="131">
        <f>SUM(B20:E20)</f>
        <v>0</v>
      </c>
      <c r="G20" s="89"/>
      <c r="H20" s="90"/>
      <c r="I20" s="94"/>
      <c r="J20" s="90"/>
      <c r="K20" s="90"/>
      <c r="L20" s="93"/>
    </row>
    <row r="21" spans="1:13" ht="13.5" customHeight="1" x14ac:dyDescent="0.2">
      <c r="A21" s="92" t="s">
        <v>171</v>
      </c>
      <c r="B21" s="90"/>
      <c r="C21" s="90"/>
      <c r="D21" s="90"/>
      <c r="E21" s="90"/>
      <c r="F21" s="198">
        <f>SUM(B21:E21)</f>
        <v>0</v>
      </c>
      <c r="G21" s="130" t="s">
        <v>172</v>
      </c>
      <c r="H21" s="131">
        <f>H22+H23-H24-H25-H26</f>
        <v>0</v>
      </c>
      <c r="I21" s="132">
        <f>I22+I23-I24-I25-I26</f>
        <v>0</v>
      </c>
      <c r="J21" s="131">
        <f>J22+J23-J24-J25-J26</f>
        <v>0</v>
      </c>
      <c r="K21" s="131">
        <f>K22+K23-K24-K25-K26</f>
        <v>0</v>
      </c>
      <c r="L21" s="146">
        <f t="shared" ref="L21:L27" si="0">SUM(H21:K21)</f>
        <v>0</v>
      </c>
      <c r="M21" s="87"/>
    </row>
    <row r="22" spans="1:13" ht="13.5" customHeight="1" x14ac:dyDescent="0.2">
      <c r="A22" s="92" t="s">
        <v>173</v>
      </c>
      <c r="B22" s="90"/>
      <c r="C22" s="90"/>
      <c r="D22" s="90"/>
      <c r="E22" s="90"/>
      <c r="F22" s="198">
        <f>SUM(B22:E22)</f>
        <v>0</v>
      </c>
      <c r="G22" s="199" t="s">
        <v>174</v>
      </c>
      <c r="H22" s="195">
        <f>'annexe 5A '!E50</f>
        <v>0</v>
      </c>
      <c r="I22" s="200">
        <f>'annexe 5A '!F50</f>
        <v>0</v>
      </c>
      <c r="J22" s="195">
        <f>'annexe 5A '!G50</f>
        <v>0</v>
      </c>
      <c r="K22" s="195">
        <f>'annexe 5A '!H50</f>
        <v>0</v>
      </c>
      <c r="L22" s="201">
        <f t="shared" si="0"/>
        <v>0</v>
      </c>
      <c r="M22" s="87"/>
    </row>
    <row r="23" spans="1:13" ht="13.5" customHeight="1" x14ac:dyDescent="0.2">
      <c r="A23" s="95"/>
      <c r="B23" s="90"/>
      <c r="C23" s="90"/>
      <c r="D23" s="90"/>
      <c r="E23" s="90"/>
      <c r="F23" s="198"/>
      <c r="G23" s="202" t="s">
        <v>175</v>
      </c>
      <c r="H23" s="203">
        <f>'annexe 5A '!E27+'annexe 5A '!E28+'annexe 5A '!E45</f>
        <v>0</v>
      </c>
      <c r="I23" s="203">
        <f>'annexe 5A '!F27+'annexe 5A '!F28+'annexe 5A '!F45</f>
        <v>0</v>
      </c>
      <c r="J23" s="198">
        <f>'annexe 5A '!G27+'annexe 5A '!G28+'annexe 5A '!G45</f>
        <v>0</v>
      </c>
      <c r="K23" s="203">
        <f>'annexe 5A '!H27+'annexe 5A '!H28+'annexe 5A '!H45</f>
        <v>0</v>
      </c>
      <c r="L23" s="198">
        <f t="shared" si="0"/>
        <v>0</v>
      </c>
      <c r="M23" s="87"/>
    </row>
    <row r="24" spans="1:13" ht="13.5" customHeight="1" x14ac:dyDescent="0.2">
      <c r="A24" s="92" t="s">
        <v>176</v>
      </c>
      <c r="B24" s="90"/>
      <c r="C24" s="90"/>
      <c r="D24" s="90"/>
      <c r="E24" s="90"/>
      <c r="F24" s="198">
        <f>SUM(B24:E24)</f>
        <v>0</v>
      </c>
      <c r="G24" s="202" t="s">
        <v>177</v>
      </c>
      <c r="H24" s="203">
        <f>'annexe 5A '!E29+'annexe 5A '!E42</f>
        <v>0</v>
      </c>
      <c r="I24" s="203">
        <f>'annexe 5A '!F29+'annexe 5A '!F42</f>
        <v>0</v>
      </c>
      <c r="J24" s="198">
        <f>'annexe 5A '!G29+'annexe 5A '!G42</f>
        <v>0</v>
      </c>
      <c r="K24" s="203">
        <f>'annexe 5A '!H29+'annexe 5A '!H42</f>
        <v>0</v>
      </c>
      <c r="L24" s="198">
        <f t="shared" si="0"/>
        <v>0</v>
      </c>
    </row>
    <row r="25" spans="1:13" ht="13.5" customHeight="1" x14ac:dyDescent="0.2">
      <c r="A25" s="96"/>
      <c r="B25" s="90"/>
      <c r="C25" s="90"/>
      <c r="D25" s="90"/>
      <c r="E25" s="90"/>
      <c r="F25" s="93"/>
      <c r="G25" s="202" t="s">
        <v>178</v>
      </c>
      <c r="H25" s="203">
        <f>'annexe 5A '!E41-'annexe 5A '!E44</f>
        <v>0</v>
      </c>
      <c r="I25" s="204">
        <f>'annexe 5A '!F41-'annexe 5A '!F44</f>
        <v>0</v>
      </c>
      <c r="J25" s="203">
        <f>'annexe 5A '!G41-'annexe 5A '!G44</f>
        <v>0</v>
      </c>
      <c r="K25" s="203">
        <f>'annexe 5A '!H41-'annexe 5A '!H44</f>
        <v>0</v>
      </c>
      <c r="L25" s="198">
        <f t="shared" si="0"/>
        <v>0</v>
      </c>
    </row>
    <row r="26" spans="1:13" ht="13.5" customHeight="1" x14ac:dyDescent="0.2">
      <c r="A26" s="81" t="s">
        <v>179</v>
      </c>
      <c r="B26" s="97">
        <f>B8+B12+B14+B18+B20+B24</f>
        <v>0</v>
      </c>
      <c r="C26" s="97">
        <f>C8+C12+C14+C18+C20+C24</f>
        <v>0</v>
      </c>
      <c r="D26" s="97">
        <f>D8+D12+D14+D18+D20+D24</f>
        <v>0</v>
      </c>
      <c r="E26" s="97">
        <f>E8+E12+E14+E18+E20+E24</f>
        <v>0</v>
      </c>
      <c r="F26" s="98">
        <f>SUM(B26:E26)</f>
        <v>0</v>
      </c>
      <c r="G26" s="205" t="s">
        <v>180</v>
      </c>
      <c r="H26" s="206">
        <f>'annexe 5A '!E40</f>
        <v>0</v>
      </c>
      <c r="I26" s="207">
        <f>'annexe 5A '!F40</f>
        <v>0</v>
      </c>
      <c r="J26" s="206">
        <f>'annexe 5A '!G40</f>
        <v>0</v>
      </c>
      <c r="K26" s="206">
        <f>'annexe 5A '!H40</f>
        <v>0</v>
      </c>
      <c r="L26" s="208">
        <f t="shared" si="0"/>
        <v>0</v>
      </c>
      <c r="M26" s="99"/>
    </row>
    <row r="27" spans="1:13" ht="13.5" customHeight="1" x14ac:dyDescent="0.2">
      <c r="A27" s="100" t="s">
        <v>181</v>
      </c>
      <c r="B27" s="101">
        <f>H27-B26</f>
        <v>0</v>
      </c>
      <c r="C27" s="101">
        <f>I27-C26</f>
        <v>0</v>
      </c>
      <c r="D27" s="101">
        <f>J27-D26</f>
        <v>0</v>
      </c>
      <c r="E27" s="101">
        <f>K27-E26</f>
        <v>0</v>
      </c>
      <c r="F27" s="102"/>
      <c r="G27" s="103" t="s">
        <v>179</v>
      </c>
      <c r="H27" s="97">
        <f>H8+H10+H12+H17+H19+H21</f>
        <v>0</v>
      </c>
      <c r="I27" s="104">
        <f>I8+I10+I12+I17+I19+I21</f>
        <v>0</v>
      </c>
      <c r="J27" s="97">
        <f>J8+J10+J12+J17+J19+J21</f>
        <v>0</v>
      </c>
      <c r="K27" s="97">
        <f>K8+K10+K12+K17+K19+K21</f>
        <v>0</v>
      </c>
      <c r="L27" s="98">
        <f t="shared" si="0"/>
        <v>0</v>
      </c>
    </row>
    <row r="30" spans="1:13" x14ac:dyDescent="0.2">
      <c r="A30" s="84" t="s">
        <v>182</v>
      </c>
      <c r="B30" s="105" t="str">
        <f>B7</f>
        <v>n</v>
      </c>
      <c r="C30" s="106" t="str">
        <f>C7</f>
        <v>n+1</v>
      </c>
      <c r="D30" s="105" t="str">
        <f>D7</f>
        <v>n+2</v>
      </c>
      <c r="E30" s="107" t="str">
        <f>E7</f>
        <v>n+3</v>
      </c>
      <c r="F30" s="108"/>
    </row>
    <row r="31" spans="1:13" x14ac:dyDescent="0.2">
      <c r="A31" s="237"/>
      <c r="B31" s="245"/>
      <c r="C31" s="245"/>
      <c r="D31" s="245"/>
      <c r="E31" s="245"/>
      <c r="F31" s="7"/>
    </row>
    <row r="34" spans="1:1" x14ac:dyDescent="0.2">
      <c r="A34" s="3"/>
    </row>
    <row r="36" spans="1:1" ht="13.35" customHeight="1" x14ac:dyDescent="0.2"/>
  </sheetData>
  <mergeCells count="2">
    <mergeCell ref="A1:E1"/>
    <mergeCell ref="A4:G4"/>
  </mergeCells>
  <printOptions horizontalCentered="1"/>
  <pageMargins left="0.23622047244094491" right="0.23622047244094491" top="0.47244094488188981" bottom="0.35433070866141736" header="0.51181102362204722" footer="0.23622047244094491"/>
  <pageSetup paperSize="9" scale="81" firstPageNumber="0" orientation="landscape" r:id="rId1"/>
  <headerFooter>
    <oddFooter>&amp;C&amp;8Date de mise à jour : 06/02/2018&amp;R&amp;8&amp;A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FFFFFF"/>
    <pageSetUpPr fitToPage="1"/>
  </sheetPr>
  <dimension ref="A1:M46"/>
  <sheetViews>
    <sheetView zoomScaleNormal="100" zoomScaleSheetLayoutView="89" zoomScalePageLayoutView="120" workbookViewId="0">
      <selection activeCell="C2" sqref="C2"/>
    </sheetView>
  </sheetViews>
  <sheetFormatPr baseColWidth="10" defaultColWidth="9.140625" defaultRowHeight="12.75" x14ac:dyDescent="0.2"/>
  <cols>
    <col min="1" max="1" width="29" customWidth="1"/>
    <col min="2" max="6" width="11.85546875"/>
    <col min="7" max="7" width="35.28515625"/>
    <col min="8" max="12" width="11.85546875"/>
    <col min="13" max="1025" width="10.7109375"/>
  </cols>
  <sheetData>
    <row r="1" spans="1:13" ht="15" x14ac:dyDescent="0.25">
      <c r="A1" s="717" t="s">
        <v>183</v>
      </c>
      <c r="B1" s="717"/>
      <c r="C1" s="717"/>
      <c r="D1" s="717"/>
      <c r="E1" s="717"/>
      <c r="F1" s="717"/>
      <c r="G1" s="717"/>
      <c r="H1" s="717"/>
    </row>
    <row r="2" spans="1:13" x14ac:dyDescent="0.2">
      <c r="A2" s="19" t="s">
        <v>98</v>
      </c>
      <c r="C2" s="566" t="s">
        <v>490</v>
      </c>
      <c r="D2" s="566"/>
      <c r="E2" s="566"/>
      <c r="F2" s="566"/>
    </row>
    <row r="3" spans="1:13" x14ac:dyDescent="0.2">
      <c r="A3" s="19"/>
    </row>
    <row r="4" spans="1:13" s="3" customFormat="1" ht="12.75" customHeight="1" x14ac:dyDescent="0.2">
      <c r="A4" s="694" t="s">
        <v>56</v>
      </c>
      <c r="B4" s="694"/>
      <c r="C4" s="694"/>
      <c r="D4" s="694"/>
      <c r="E4" s="694"/>
      <c r="F4" s="694"/>
      <c r="G4" s="694"/>
    </row>
    <row r="6" spans="1:13" ht="24" x14ac:dyDescent="0.2">
      <c r="A6" s="182" t="s">
        <v>184</v>
      </c>
      <c r="B6" s="183" t="s">
        <v>101</v>
      </c>
      <c r="C6" s="183" t="s">
        <v>101</v>
      </c>
      <c r="D6" s="183" t="s">
        <v>101</v>
      </c>
      <c r="E6" s="183" t="s">
        <v>101</v>
      </c>
      <c r="F6" s="183" t="s">
        <v>101</v>
      </c>
      <c r="G6" s="182" t="s">
        <v>185</v>
      </c>
      <c r="H6" s="183" t="s">
        <v>101</v>
      </c>
      <c r="I6" s="184" t="s">
        <v>101</v>
      </c>
      <c r="J6" s="183" t="s">
        <v>101</v>
      </c>
      <c r="K6" s="183" t="s">
        <v>101</v>
      </c>
      <c r="L6" s="183" t="s">
        <v>101</v>
      </c>
    </row>
    <row r="7" spans="1:13" s="87" customFormat="1" x14ac:dyDescent="0.2">
      <c r="A7" s="127"/>
      <c r="B7" s="109" t="str">
        <f>'annexe 5A '!D9</f>
        <v>n-1</v>
      </c>
      <c r="C7" s="109" t="str">
        <f>'annexe 5A '!E9</f>
        <v>n</v>
      </c>
      <c r="D7" s="109" t="str">
        <f>'annexe 5A '!F9</f>
        <v>n+1</v>
      </c>
      <c r="E7" s="109" t="str">
        <f>'annexe 5A '!G9</f>
        <v>n+2</v>
      </c>
      <c r="F7" s="109" t="str">
        <f>'annexe 5A '!H9</f>
        <v>n+3</v>
      </c>
      <c r="G7" s="127"/>
      <c r="H7" s="110" t="str">
        <f>B7</f>
        <v>n-1</v>
      </c>
      <c r="I7" s="111" t="str">
        <f>C7</f>
        <v>n</v>
      </c>
      <c r="J7" s="110" t="str">
        <f>D7</f>
        <v>n+1</v>
      </c>
      <c r="K7" s="110" t="str">
        <f>E7</f>
        <v>n+2</v>
      </c>
      <c r="L7" s="110" t="str">
        <f>F7</f>
        <v>n+3</v>
      </c>
    </row>
    <row r="8" spans="1:13" s="87" customFormat="1" x14ac:dyDescent="0.2">
      <c r="A8" s="112" t="s">
        <v>269</v>
      </c>
      <c r="B8" s="112"/>
      <c r="C8" s="112"/>
      <c r="D8" s="112"/>
      <c r="E8" s="112"/>
      <c r="F8" s="112"/>
      <c r="G8" s="147" t="s">
        <v>290</v>
      </c>
      <c r="H8" s="147"/>
      <c r="I8" s="147"/>
      <c r="J8" s="147"/>
      <c r="K8" s="147"/>
      <c r="L8" s="147"/>
    </row>
    <row r="9" spans="1:13" x14ac:dyDescent="0.2">
      <c r="A9" s="188" t="s">
        <v>186</v>
      </c>
      <c r="B9" s="192"/>
      <c r="C9" s="190"/>
      <c r="D9" s="190"/>
      <c r="E9" s="190"/>
      <c r="F9" s="193"/>
      <c r="G9" s="185" t="s">
        <v>187</v>
      </c>
      <c r="H9" s="186"/>
      <c r="I9" s="187"/>
      <c r="J9" s="187"/>
      <c r="K9" s="187"/>
      <c r="L9" s="187"/>
    </row>
    <row r="10" spans="1:13" x14ac:dyDescent="0.2">
      <c r="A10" s="11"/>
      <c r="B10" s="192"/>
      <c r="C10" s="190"/>
      <c r="D10" s="190"/>
      <c r="E10" s="190"/>
      <c r="F10" s="190"/>
      <c r="G10" s="185" t="s">
        <v>188</v>
      </c>
      <c r="H10" s="186"/>
      <c r="I10" s="187"/>
      <c r="J10" s="187"/>
      <c r="K10" s="187"/>
      <c r="L10" s="187"/>
      <c r="M10" s="7"/>
    </row>
    <row r="11" spans="1:13" x14ac:dyDescent="0.2">
      <c r="A11" s="188" t="s">
        <v>189</v>
      </c>
      <c r="B11" s="192"/>
      <c r="C11" s="190"/>
      <c r="D11" s="190"/>
      <c r="E11" s="190"/>
      <c r="F11" s="190"/>
      <c r="G11" s="185" t="s">
        <v>190</v>
      </c>
      <c r="H11" s="186"/>
      <c r="I11" s="187"/>
      <c r="J11" s="187"/>
      <c r="K11" s="187"/>
      <c r="L11" s="187"/>
      <c r="M11" s="7"/>
    </row>
    <row r="12" spans="1:13" x14ac:dyDescent="0.2">
      <c r="A12" s="188" t="s">
        <v>191</v>
      </c>
      <c r="B12" s="194"/>
      <c r="C12" s="190"/>
      <c r="D12" s="190"/>
      <c r="E12" s="190"/>
      <c r="F12" s="190"/>
      <c r="G12" s="185" t="s">
        <v>192</v>
      </c>
      <c r="H12" s="186"/>
      <c r="I12" s="187"/>
      <c r="J12" s="187"/>
      <c r="K12" s="187"/>
      <c r="L12" s="187"/>
      <c r="M12" s="7"/>
    </row>
    <row r="13" spans="1:13" x14ac:dyDescent="0.2">
      <c r="A13" s="11"/>
      <c r="B13" s="192"/>
      <c r="C13" s="190"/>
      <c r="D13" s="190"/>
      <c r="E13" s="190"/>
      <c r="F13" s="190"/>
      <c r="G13" s="53" t="s">
        <v>266</v>
      </c>
      <c r="H13" s="112">
        <f>SUM(H9:H12)</f>
        <v>0</v>
      </c>
      <c r="I13" s="112">
        <f>SUM(I9:I12)</f>
        <v>0</v>
      </c>
      <c r="J13" s="112">
        <f>SUM(J9:J12)</f>
        <v>0</v>
      </c>
      <c r="K13" s="112">
        <f>SUM(K9:K12)</f>
        <v>0</v>
      </c>
      <c r="L13" s="112">
        <f>SUM(L9:L12)</f>
        <v>0</v>
      </c>
      <c r="M13" s="7"/>
    </row>
    <row r="14" spans="1:13" x14ac:dyDescent="0.2">
      <c r="A14" s="188" t="s">
        <v>193</v>
      </c>
      <c r="B14" s="192"/>
      <c r="C14" s="190"/>
      <c r="D14" s="190"/>
      <c r="E14" s="190"/>
      <c r="F14" s="190"/>
      <c r="G14" s="188" t="s">
        <v>194</v>
      </c>
      <c r="H14" s="189"/>
      <c r="I14" s="190"/>
      <c r="J14" s="190"/>
      <c r="K14" s="190"/>
      <c r="L14" s="190"/>
      <c r="M14" s="7"/>
    </row>
    <row r="15" spans="1:13" x14ac:dyDescent="0.2">
      <c r="A15" s="188" t="s">
        <v>195</v>
      </c>
      <c r="B15" s="192"/>
      <c r="C15" s="190"/>
      <c r="D15" s="190"/>
      <c r="E15" s="190"/>
      <c r="F15" s="190"/>
      <c r="G15" s="188" t="s">
        <v>196</v>
      </c>
      <c r="H15" s="189"/>
      <c r="I15" s="190"/>
      <c r="J15" s="190"/>
      <c r="K15" s="190"/>
      <c r="L15" s="190"/>
      <c r="M15" s="7"/>
    </row>
    <row r="16" spans="1:13" x14ac:dyDescent="0.2">
      <c r="A16" s="112" t="s">
        <v>271</v>
      </c>
      <c r="B16" s="112">
        <f>B9+B11+B14</f>
        <v>0</v>
      </c>
      <c r="C16" s="112">
        <f>C9+C11+C14</f>
        <v>0</v>
      </c>
      <c r="D16" s="112">
        <f>D9+D11+D14</f>
        <v>0</v>
      </c>
      <c r="E16" s="112">
        <f>E9+E11+E14</f>
        <v>0</v>
      </c>
      <c r="F16" s="112">
        <f>F9+F11+F14</f>
        <v>0</v>
      </c>
      <c r="G16" s="53" t="s">
        <v>267</v>
      </c>
      <c r="H16" s="112">
        <f>SUM(H13:H15)</f>
        <v>0</v>
      </c>
      <c r="I16" s="112">
        <f>SUM(I13:I15)</f>
        <v>0</v>
      </c>
      <c r="J16" s="112">
        <f>SUM(J13:J15)</f>
        <v>0</v>
      </c>
      <c r="K16" s="112">
        <f>SUM(K13:K15)</f>
        <v>0</v>
      </c>
      <c r="L16" s="112">
        <f>SUM(L13:L15)</f>
        <v>0</v>
      </c>
      <c r="M16" s="7"/>
    </row>
    <row r="17" spans="1:13" s="3" customFormat="1" x14ac:dyDescent="0.2">
      <c r="A17" s="151"/>
      <c r="B17" s="159"/>
      <c r="C17" s="152"/>
      <c r="D17" s="159"/>
      <c r="E17" s="159"/>
      <c r="F17" s="153"/>
      <c r="G17" s="188" t="s">
        <v>198</v>
      </c>
      <c r="H17" s="191"/>
      <c r="I17" s="190"/>
      <c r="J17" s="190"/>
      <c r="K17" s="190"/>
      <c r="L17" s="190"/>
      <c r="M17" s="7"/>
    </row>
    <row r="18" spans="1:13" x14ac:dyDescent="0.2">
      <c r="A18" s="154"/>
      <c r="B18" s="134"/>
      <c r="C18" s="150"/>
      <c r="D18" s="134"/>
      <c r="E18" s="134"/>
      <c r="F18" s="155"/>
      <c r="G18" s="188" t="s">
        <v>262</v>
      </c>
      <c r="H18" s="191"/>
      <c r="I18" s="190"/>
      <c r="J18" s="190"/>
      <c r="K18" s="190"/>
      <c r="L18" s="190"/>
      <c r="M18" s="7"/>
    </row>
    <row r="19" spans="1:13" ht="47.25" customHeight="1" x14ac:dyDescent="0.2">
      <c r="A19" s="154"/>
      <c r="B19" s="134"/>
      <c r="C19" s="150"/>
      <c r="D19" s="230"/>
      <c r="E19" s="134"/>
      <c r="F19" s="155"/>
      <c r="G19" s="188" t="s">
        <v>261</v>
      </c>
      <c r="H19" s="191"/>
      <c r="I19" s="190"/>
      <c r="J19" s="190"/>
      <c r="K19" s="190"/>
      <c r="L19" s="190"/>
      <c r="M19" s="7"/>
    </row>
    <row r="20" spans="1:13" s="3" customFormat="1" x14ac:dyDescent="0.2">
      <c r="A20" s="156"/>
      <c r="B20" s="136"/>
      <c r="C20" s="157"/>
      <c r="D20" s="136"/>
      <c r="E20" s="136"/>
      <c r="F20" s="158"/>
      <c r="G20" s="53" t="s">
        <v>268</v>
      </c>
      <c r="H20" s="112">
        <f>SUM(H16:H18)</f>
        <v>0</v>
      </c>
      <c r="I20" s="112">
        <f>SUM(I16:I18)</f>
        <v>0</v>
      </c>
      <c r="J20" s="112">
        <f>SUM(J16:J18)</f>
        <v>0</v>
      </c>
      <c r="K20" s="112">
        <f>SUM(K16:K18)</f>
        <v>0</v>
      </c>
      <c r="L20" s="112">
        <f>SUM(L16:L18)</f>
        <v>0</v>
      </c>
      <c r="M20" s="7"/>
    </row>
    <row r="21" spans="1:13" x14ac:dyDescent="0.2">
      <c r="A21" s="148" t="s">
        <v>197</v>
      </c>
      <c r="B21" s="149">
        <f>H20-B16</f>
        <v>0</v>
      </c>
      <c r="C21" s="149">
        <f>I20-C16</f>
        <v>0</v>
      </c>
      <c r="D21" s="149">
        <f>J20-D16</f>
        <v>0</v>
      </c>
      <c r="E21" s="149">
        <f>K20-E16</f>
        <v>0</v>
      </c>
      <c r="F21" s="149">
        <f>L20-F16</f>
        <v>0</v>
      </c>
      <c r="G21" s="718"/>
      <c r="H21" s="718"/>
      <c r="I21" s="718"/>
      <c r="J21" s="718"/>
      <c r="K21" s="718"/>
      <c r="L21" s="718"/>
      <c r="M21" s="7"/>
    </row>
    <row r="22" spans="1:13" s="3" customFormat="1" x14ac:dyDescent="0.2">
      <c r="A22" s="164"/>
      <c r="B22" s="165"/>
      <c r="C22" s="165"/>
      <c r="D22" s="165"/>
      <c r="E22" s="165"/>
      <c r="F22" s="165"/>
      <c r="G22" s="133"/>
      <c r="H22" s="134"/>
      <c r="I22" s="166"/>
      <c r="J22" s="134"/>
      <c r="K22" s="134"/>
      <c r="L22" s="134"/>
      <c r="M22" s="7"/>
    </row>
    <row r="23" spans="1:13" s="3" customFormat="1" x14ac:dyDescent="0.2">
      <c r="A23" s="112" t="s">
        <v>264</v>
      </c>
      <c r="B23" s="112"/>
      <c r="C23" s="112"/>
      <c r="D23" s="112"/>
      <c r="E23" s="112"/>
      <c r="F23" s="112"/>
      <c r="G23" s="112" t="s">
        <v>265</v>
      </c>
      <c r="H23" s="112"/>
      <c r="I23" s="112"/>
      <c r="J23" s="112"/>
      <c r="K23" s="112"/>
      <c r="L23" s="112"/>
      <c r="M23" s="7"/>
    </row>
    <row r="24" spans="1:13" s="3" customFormat="1" x14ac:dyDescent="0.2">
      <c r="A24" s="161" t="s">
        <v>250</v>
      </c>
      <c r="B24" s="162"/>
      <c r="C24" s="163"/>
      <c r="D24" s="163"/>
      <c r="E24" s="163"/>
      <c r="F24" s="163"/>
      <c r="G24" s="161" t="s">
        <v>254</v>
      </c>
      <c r="H24" s="128"/>
      <c r="I24" s="129"/>
      <c r="J24" s="129"/>
      <c r="K24" s="129"/>
      <c r="L24" s="129"/>
      <c r="M24" s="7"/>
    </row>
    <row r="25" spans="1:13" s="3" customFormat="1" x14ac:dyDescent="0.2">
      <c r="A25" s="161" t="s">
        <v>251</v>
      </c>
      <c r="B25" s="162"/>
      <c r="C25" s="163"/>
      <c r="D25" s="163"/>
      <c r="E25" s="163"/>
      <c r="F25" s="163"/>
      <c r="G25" s="161" t="s">
        <v>253</v>
      </c>
      <c r="H25" s="128"/>
      <c r="I25" s="129"/>
      <c r="J25" s="129"/>
      <c r="K25" s="129"/>
      <c r="L25" s="129"/>
      <c r="M25" s="7"/>
    </row>
    <row r="26" spans="1:13" x14ac:dyDescent="0.2">
      <c r="A26" s="161" t="s">
        <v>252</v>
      </c>
      <c r="B26" s="162"/>
      <c r="C26" s="163"/>
      <c r="D26" s="163"/>
      <c r="E26" s="163"/>
      <c r="F26" s="163"/>
      <c r="G26" s="161"/>
      <c r="H26" s="128"/>
      <c r="I26" s="129"/>
      <c r="J26" s="129"/>
      <c r="K26" s="129"/>
      <c r="L26" s="129"/>
      <c r="M26" s="7"/>
    </row>
    <row r="27" spans="1:13" s="3" customFormat="1" x14ac:dyDescent="0.2">
      <c r="A27" s="161" t="s">
        <v>255</v>
      </c>
      <c r="B27" s="162"/>
      <c r="C27" s="163"/>
      <c r="D27" s="163"/>
      <c r="E27" s="163"/>
      <c r="F27" s="163"/>
      <c r="G27" s="161"/>
      <c r="H27" s="128"/>
      <c r="I27" s="129"/>
      <c r="J27" s="129"/>
      <c r="K27" s="129"/>
      <c r="L27" s="129"/>
      <c r="M27" s="7"/>
    </row>
    <row r="28" spans="1:13" x14ac:dyDescent="0.2">
      <c r="A28" s="167" t="s">
        <v>249</v>
      </c>
      <c r="B28" s="168">
        <f>B24+B25+B26+B27-H24-H25</f>
        <v>0</v>
      </c>
      <c r="C28" s="168">
        <f>C24+C25+C26+C27-I24-I25</f>
        <v>0</v>
      </c>
      <c r="D28" s="168">
        <f>D24+D25+D26+D27-J24-J25</f>
        <v>0</v>
      </c>
      <c r="E28" s="168">
        <f>E24+E25+E26+E27-K24-K25</f>
        <v>0</v>
      </c>
      <c r="F28" s="168">
        <f>F24+F25+F26+F27-L24-L25</f>
        <v>0</v>
      </c>
      <c r="G28" s="718"/>
      <c r="H28" s="718"/>
      <c r="I28" s="718"/>
      <c r="J28" s="718"/>
      <c r="K28" s="718"/>
      <c r="L28" s="718"/>
      <c r="M28" s="7"/>
    </row>
    <row r="29" spans="1:13" x14ac:dyDescent="0.2">
      <c r="M29" s="113"/>
    </row>
    <row r="30" spans="1:13" s="3" customFormat="1" ht="24" x14ac:dyDescent="0.2">
      <c r="A30" s="112" t="s">
        <v>270</v>
      </c>
      <c r="B30" s="112"/>
      <c r="C30" s="112"/>
      <c r="D30" s="112"/>
      <c r="E30" s="112"/>
      <c r="F30" s="112"/>
      <c r="G30" s="160" t="s">
        <v>263</v>
      </c>
      <c r="H30" s="112"/>
      <c r="I30" s="112"/>
      <c r="J30" s="112"/>
      <c r="K30" s="112"/>
      <c r="L30" s="112"/>
      <c r="M30" s="7"/>
    </row>
    <row r="31" spans="1:13" ht="31.5" customHeight="1" x14ac:dyDescent="0.2">
      <c r="A31" s="169" t="s">
        <v>272</v>
      </c>
      <c r="B31" s="170">
        <f>B21-B28</f>
        <v>0</v>
      </c>
      <c r="C31" s="170">
        <f>C21-C28</f>
        <v>0</v>
      </c>
      <c r="D31" s="170">
        <f>D21-D28</f>
        <v>0</v>
      </c>
      <c r="E31" s="170">
        <f>E21-E28</f>
        <v>0</v>
      </c>
      <c r="F31" s="170">
        <f>F21-F28</f>
        <v>0</v>
      </c>
      <c r="G31" s="718"/>
      <c r="H31" s="718"/>
      <c r="I31" s="718"/>
      <c r="J31" s="718"/>
      <c r="K31" s="718"/>
      <c r="L31" s="718"/>
    </row>
    <row r="32" spans="1:13" s="171" customFormat="1" ht="31.5" customHeight="1" x14ac:dyDescent="0.2">
      <c r="A32" s="150"/>
      <c r="B32" s="172"/>
      <c r="C32" s="172"/>
      <c r="D32" s="172"/>
      <c r="E32" s="172"/>
      <c r="F32" s="172"/>
      <c r="G32" s="173"/>
      <c r="H32" s="174"/>
      <c r="I32" s="174"/>
      <c r="J32" s="174"/>
      <c r="K32" s="174"/>
      <c r="L32" s="174"/>
    </row>
    <row r="33" spans="1:12" s="171" customFormat="1" ht="12.75" customHeight="1" x14ac:dyDescent="0.2">
      <c r="A33" s="147" t="s">
        <v>273</v>
      </c>
      <c r="B33" s="112"/>
      <c r="C33" s="112"/>
      <c r="D33" s="112"/>
      <c r="E33" s="112"/>
      <c r="F33" s="112"/>
      <c r="G33" s="112"/>
      <c r="H33" s="112"/>
      <c r="I33" s="112"/>
      <c r="J33" s="112"/>
      <c r="K33" s="112"/>
      <c r="L33" s="112"/>
    </row>
    <row r="34" spans="1:12" s="3" customFormat="1" ht="12.75" customHeight="1" x14ac:dyDescent="0.2">
      <c r="A34" s="179" t="s">
        <v>199</v>
      </c>
      <c r="B34" s="180">
        <f>'annexe 5A '!D15</f>
        <v>0</v>
      </c>
      <c r="C34" s="180">
        <f>'annexe 5A '!E15</f>
        <v>0</v>
      </c>
      <c r="D34" s="180">
        <f>'annexe 5A '!F15</f>
        <v>0</v>
      </c>
      <c r="E34" s="180">
        <f>'annexe 5A '!G15</f>
        <v>0</v>
      </c>
      <c r="F34" s="180">
        <f>'annexe 5A '!H15</f>
        <v>0</v>
      </c>
      <c r="G34" s="175" t="s">
        <v>201</v>
      </c>
      <c r="H34" s="176"/>
      <c r="I34" s="176"/>
      <c r="J34" s="176"/>
      <c r="K34" s="176"/>
      <c r="L34" s="176"/>
    </row>
    <row r="35" spans="1:12" s="3" customFormat="1" ht="12.75" customHeight="1" x14ac:dyDescent="0.2">
      <c r="A35" s="175" t="s">
        <v>200</v>
      </c>
      <c r="B35" s="181" t="e">
        <f>B21/B34</f>
        <v>#DIV/0!</v>
      </c>
      <c r="C35" s="181" t="e">
        <f>C21/C34</f>
        <v>#DIV/0!</v>
      </c>
      <c r="D35" s="181" t="e">
        <f>D21/D34</f>
        <v>#DIV/0!</v>
      </c>
      <c r="E35" s="181"/>
      <c r="F35" s="181"/>
      <c r="G35" s="175" t="s">
        <v>203</v>
      </c>
      <c r="H35" s="177"/>
      <c r="I35" s="177"/>
      <c r="J35" s="177"/>
      <c r="K35" s="177"/>
      <c r="L35" s="177"/>
    </row>
    <row r="36" spans="1:12" s="3" customFormat="1" ht="12.75" customHeight="1" x14ac:dyDescent="0.2">
      <c r="A36" s="175" t="s">
        <v>202</v>
      </c>
      <c r="B36" s="181" t="e">
        <f>B28/B34</f>
        <v>#DIV/0!</v>
      </c>
      <c r="C36" s="181" t="e">
        <f>C28/C34</f>
        <v>#DIV/0!</v>
      </c>
      <c r="D36" s="181" t="e">
        <f>D28/D34</f>
        <v>#DIV/0!</v>
      </c>
      <c r="E36" s="181"/>
      <c r="F36" s="181"/>
      <c r="G36" s="175" t="s">
        <v>205</v>
      </c>
      <c r="H36" s="178"/>
      <c r="I36" s="178"/>
      <c r="J36" s="178"/>
      <c r="K36" s="178"/>
      <c r="L36" s="178"/>
    </row>
    <row r="37" spans="1:12" x14ac:dyDescent="0.2">
      <c r="A37" s="175" t="s">
        <v>204</v>
      </c>
      <c r="B37" s="181" t="e">
        <f>B21/B28</f>
        <v>#DIV/0!</v>
      </c>
      <c r="C37" s="181" t="e">
        <f>C21/C28</f>
        <v>#DIV/0!</v>
      </c>
      <c r="D37" s="181" t="e">
        <f>D21/D28</f>
        <v>#DIV/0!</v>
      </c>
      <c r="E37" s="181"/>
      <c r="F37" s="181"/>
      <c r="G37" s="11"/>
      <c r="H37" s="11"/>
      <c r="I37" s="11"/>
      <c r="J37" s="11"/>
      <c r="K37" s="11"/>
      <c r="L37" s="11"/>
    </row>
    <row r="38" spans="1:12" x14ac:dyDescent="0.2">
      <c r="A38" s="114"/>
      <c r="B38" s="3"/>
      <c r="C38" s="115"/>
      <c r="D38" s="115"/>
      <c r="E38" s="115"/>
      <c r="F38" s="115"/>
      <c r="H38" s="7"/>
      <c r="I38" s="7"/>
    </row>
    <row r="46" spans="1:12" ht="13.35" customHeight="1" x14ac:dyDescent="0.2"/>
  </sheetData>
  <mergeCells count="5">
    <mergeCell ref="A1:H1"/>
    <mergeCell ref="A4:G4"/>
    <mergeCell ref="G31:L31"/>
    <mergeCell ref="G21:L21"/>
    <mergeCell ref="G28:L28"/>
  </mergeCells>
  <printOptions horizontalCentered="1"/>
  <pageMargins left="0.23622047244094491" right="0.23622047244094491" top="0.47244094488188981" bottom="0.35433070866141736" header="0.51181102362204722" footer="0.23622047244094491"/>
  <pageSetup paperSize="9" scale="75" firstPageNumber="0" orientation="landscape" r:id="rId1"/>
  <headerFooter>
    <oddFooter>&amp;C&amp;8Date de mise à jour : 06/02/2018&amp;R&amp;8&amp;A</oddFooter>
  </headerFooter>
</worksheet>
</file>

<file path=docProps/app.xml><?xml version="1.0" encoding="utf-8"?>
<Properties xmlns="http://schemas.openxmlformats.org/officeDocument/2006/extended-properties" xmlns:vt="http://schemas.openxmlformats.org/officeDocument/2006/docPropsVTypes">
  <TotalTime>517</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19</vt:i4>
      </vt:variant>
    </vt:vector>
  </HeadingPairs>
  <TitlesOfParts>
    <vt:vector size="33" baseType="lpstr">
      <vt:lpstr>annexe 1</vt:lpstr>
      <vt:lpstr>annexe 2</vt:lpstr>
      <vt:lpstr>annexe 2 bis</vt:lpstr>
      <vt:lpstr>annexe 2ter</vt:lpstr>
      <vt:lpstr>annexe 3</vt:lpstr>
      <vt:lpstr>annexe 4</vt:lpstr>
      <vt:lpstr>annexe 5A </vt:lpstr>
      <vt:lpstr>annexe 5B</vt:lpstr>
      <vt:lpstr>annexe 5C</vt:lpstr>
      <vt:lpstr>annexe 6</vt:lpstr>
      <vt:lpstr>annexe 7</vt:lpstr>
      <vt:lpstr>Annexe 7 bis</vt:lpstr>
      <vt:lpstr>Annexe 8</vt:lpstr>
      <vt:lpstr>Annexe 9</vt:lpstr>
      <vt:lpstr>Année</vt:lpstr>
      <vt:lpstr>'annexe 5A '!Excel_BuiltIn_Print_Area</vt:lpstr>
      <vt:lpstr>'annexe 6'!Excel_BuiltIn_Print_Area</vt:lpstr>
      <vt:lpstr>'annexe 2'!Impression_des_titres</vt:lpstr>
      <vt:lpstr>'Annexe 8'!Texte87</vt:lpstr>
      <vt:lpstr>'Annexe 8'!Texte88</vt:lpstr>
      <vt:lpstr>'Annexe 8'!Texte89</vt:lpstr>
      <vt:lpstr>'Annexe 8'!Texte94</vt:lpstr>
      <vt:lpstr>'Annexe 8'!Texte95</vt:lpstr>
      <vt:lpstr>'Annexe 8'!Texte96</vt:lpstr>
      <vt:lpstr>'Annexe 8'!Texte97</vt:lpstr>
      <vt:lpstr>'annexe 1'!Zone_d_impression</vt:lpstr>
      <vt:lpstr>'annexe 2'!Zone_d_impression</vt:lpstr>
      <vt:lpstr>'annexe 2ter'!Zone_d_impression</vt:lpstr>
      <vt:lpstr>'annexe 3'!Zone_d_impression</vt:lpstr>
      <vt:lpstr>'annexe 4'!Zone_d_impression</vt:lpstr>
      <vt:lpstr>'annexe 5A '!Zone_d_impression</vt:lpstr>
      <vt:lpstr>'annexe 6'!Zone_d_impression</vt:lpstr>
      <vt:lpstr>'Annexe 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Couve_c</dc:creator>
  <cp:lastModifiedBy>Tivollier_s</cp:lastModifiedBy>
  <cp:revision>1</cp:revision>
  <cp:lastPrinted>2018-12-11T12:43:24Z</cp:lastPrinted>
  <dcterms:created xsi:type="dcterms:W3CDTF">2015-11-30T10:20:45Z</dcterms:created>
  <dcterms:modified xsi:type="dcterms:W3CDTF">2019-12-17T09:10:00Z</dcterms:modified>
  <dc:language>fr-FR</dc:language>
</cp:coreProperties>
</file>